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autoCompressPictures="0"/>
  <mc:AlternateContent xmlns:mc="http://schemas.openxmlformats.org/markup-compatibility/2006">
    <mc:Choice Requires="x15">
      <x15ac:absPath xmlns:x15ac="http://schemas.microsoft.com/office/spreadsheetml/2010/11/ac" url="https://twcgov-my.sharepoint.com/personal/laura_lacour_twc_texas_gov/Documents/Desktop/"/>
    </mc:Choice>
  </mc:AlternateContent>
  <xr:revisionPtr revIDLastSave="0" documentId="8_{65D87766-719D-49BC-8F19-3C77A9700BBB}" xr6:coauthVersionLast="47" xr6:coauthVersionMax="47" xr10:uidLastSave="{00000000-0000-0000-0000-000000000000}"/>
  <workbookProtection workbookAlgorithmName="SHA-512" workbookHashValue="ZatZgMfv6tpKK+vDEae11gjxGBZnZ3r6IDrmRo1BnYNoxOle4zWQ6X7w9OYnm5w/VJw3lrtlkjY+PG2xj/Plzw==" workbookSaltValue="PoFRe5ESjJtcCXW7UwLKgw==" workbookSpinCount="100000" lockStructure="1"/>
  <bookViews>
    <workbookView xWindow="-108" yWindow="-108" windowWidth="23256" windowHeight="12576" activeTab="4" xr2:uid="{00000000-000D-0000-FFFF-FFFF00000000}"/>
  </bookViews>
  <sheets>
    <sheet name="Financial Projection Signatures" sheetId="4" r:id="rId1"/>
    <sheet name="SSA Info" sheetId="3" r:id="rId2"/>
    <sheet name="Start-Up and Funding" sheetId="6" r:id="rId3"/>
    <sheet name="Projections" sheetId="1" r:id="rId4"/>
    <sheet name="Closure Analysis" sheetId="2" r:id="rId5"/>
  </sheets>
  <definedNames>
    <definedName name="Benefits_Analysis_section" localSheetId="3">Projections!$A$115</definedName>
    <definedName name="Break_Even_Sales_section" localSheetId="3">Projections!$A$89</definedName>
    <definedName name="Cash_Flow_Analysis_section" localSheetId="4">'Closure Analysis'!$A$14</definedName>
    <definedName name="Cash_Flow_section" localSheetId="3">Projections!$A$46</definedName>
    <definedName name="Minimum_Wage_Analysis_section" localSheetId="4">'Closure Analysis'!$A$6</definedName>
    <definedName name="Personal_Living_section" localSheetId="3">Projections!$A$95</definedName>
    <definedName name="_xlnm.Print_Area" localSheetId="4">'Closure Analysis'!$A$2:$Z$20</definedName>
    <definedName name="_xlnm.Print_Area" localSheetId="0">'Financial Projection Signatures'!$A$1:$C$20</definedName>
    <definedName name="_xlnm.Print_Area" localSheetId="3">Projections!$A$2:$N$44,Projections!$A$46:$N$86,Projections!$A$89:$N$112,Projections!$A$115:$N$133,Projections!$P$2:$AB$133,Projections!$AD$2:$AP$133</definedName>
    <definedName name="_xlnm.Print_Area" localSheetId="1">'SSA Info'!$A$2:$B$26</definedName>
    <definedName name="_xlnm.Print_Area" localSheetId="2">'Start-Up and Funding'!$A$2:$Z$47</definedName>
    <definedName name="_xlnm.Print_Titles" localSheetId="4">'Closure Analysis'!$A:$A</definedName>
    <definedName name="_xlnm.Print_Titles" localSheetId="3">Projections!$A:$A</definedName>
    <definedName name="_xlnm.Print_Titles" localSheetId="2">'Start-Up and Funding'!$A:$A</definedName>
    <definedName name="Profit_and_Loss_section" localSheetId="3">Projections!$A$4</definedName>
    <definedName name="RowTitle3">'Start-Up and Funding'!$A$2:$A$47</definedName>
    <definedName name="Signature_Page">'Financial Projection Signatures'!$A$1:$C$20</definedName>
    <definedName name="Social_Security_Disability_Insurance_section" localSheetId="1">'SSA Info'!$A$14</definedName>
    <definedName name="Supplemental_Security_Income_section" localSheetId="1">'SSA Info'!$A$8</definedName>
    <definedName name="Title2">'SSA Info'!#REF!</definedName>
    <definedName name="Title4">Projections!$A$2</definedName>
    <definedName name="Title5">'Closure Analysis'!$A$3</definedName>
    <definedName name="Total_Start_Up_and_Funding_Requirements" localSheetId="2">'Start-Up and Funding'!$Z$47</definedName>
    <definedName name="Totals_section" localSheetId="2">'Start-Up and Funding'!$A$42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2" i="6" l="1"/>
  <c r="F42" i="6"/>
  <c r="H42" i="6"/>
  <c r="J42" i="6"/>
  <c r="L42" i="6"/>
  <c r="N42" i="6"/>
  <c r="P42" i="6"/>
  <c r="R42" i="6"/>
  <c r="T42" i="6"/>
  <c r="V42" i="6"/>
  <c r="X42" i="6"/>
  <c r="D43" i="6"/>
  <c r="F43" i="6"/>
  <c r="H43" i="6"/>
  <c r="J43" i="6"/>
  <c r="L43" i="6"/>
  <c r="N43" i="6"/>
  <c r="P43" i="6"/>
  <c r="R43" i="6"/>
  <c r="T43" i="6"/>
  <c r="V43" i="6"/>
  <c r="X43" i="6"/>
  <c r="D44" i="6"/>
  <c r="F44" i="6"/>
  <c r="H44" i="6"/>
  <c r="J44" i="6"/>
  <c r="L44" i="6"/>
  <c r="N44" i="6"/>
  <c r="P44" i="6"/>
  <c r="R44" i="6"/>
  <c r="T44" i="6"/>
  <c r="V44" i="6"/>
  <c r="X44" i="6"/>
  <c r="D45" i="6"/>
  <c r="F45" i="6"/>
  <c r="H45" i="6"/>
  <c r="J45" i="6"/>
  <c r="L45" i="6"/>
  <c r="N45" i="6"/>
  <c r="P45" i="6"/>
  <c r="R45" i="6"/>
  <c r="T45" i="6"/>
  <c r="V45" i="6"/>
  <c r="X45" i="6"/>
  <c r="B45" i="6"/>
  <c r="B44" i="6"/>
  <c r="B43" i="6"/>
  <c r="B42" i="6"/>
  <c r="A2" i="2"/>
  <c r="O5" i="2"/>
  <c r="A22" i="2"/>
  <c r="A136" i="1"/>
  <c r="A49" i="6"/>
  <c r="A29" i="3"/>
  <c r="AF98" i="1" l="1"/>
  <c r="AG98" i="1"/>
  <c r="AH98" i="1"/>
  <c r="AI98" i="1"/>
  <c r="AJ98" i="1"/>
  <c r="AK98" i="1"/>
  <c r="AL98" i="1"/>
  <c r="AM98" i="1"/>
  <c r="AN98" i="1"/>
  <c r="AO98" i="1"/>
  <c r="AE98" i="1"/>
  <c r="AD98" i="1"/>
  <c r="D98" i="1"/>
  <c r="E98" i="1"/>
  <c r="F98" i="1"/>
  <c r="G98" i="1"/>
  <c r="H98" i="1"/>
  <c r="I98" i="1"/>
  <c r="J98" i="1"/>
  <c r="K98" i="1"/>
  <c r="L98" i="1"/>
  <c r="M98" i="1"/>
  <c r="C98" i="1"/>
  <c r="B98" i="1"/>
  <c r="R98" i="1"/>
  <c r="S98" i="1"/>
  <c r="T98" i="1"/>
  <c r="U98" i="1"/>
  <c r="V98" i="1"/>
  <c r="W98" i="1"/>
  <c r="X98" i="1"/>
  <c r="Y98" i="1"/>
  <c r="Z98" i="1"/>
  <c r="AA98" i="1"/>
  <c r="Q98" i="1"/>
  <c r="P98" i="1"/>
  <c r="AP79" i="1"/>
  <c r="AP80" i="1"/>
  <c r="AP81" i="1"/>
  <c r="AP53" i="1"/>
  <c r="AP15" i="1"/>
  <c r="AP9" i="1"/>
  <c r="AB79" i="1"/>
  <c r="AB80" i="1"/>
  <c r="AB81" i="1"/>
  <c r="AB53" i="1"/>
  <c r="AB15" i="1"/>
  <c r="AB9" i="1"/>
  <c r="AF118" i="1" l="1"/>
  <c r="AG118" i="1"/>
  <c r="AH118" i="1"/>
  <c r="AI118" i="1"/>
  <c r="AJ118" i="1"/>
  <c r="AK118" i="1"/>
  <c r="AL118" i="1"/>
  <c r="AM118" i="1"/>
  <c r="AN118" i="1"/>
  <c r="AO118" i="1"/>
  <c r="AE118" i="1"/>
  <c r="AD118" i="1"/>
  <c r="R118" i="1"/>
  <c r="S118" i="1"/>
  <c r="T118" i="1"/>
  <c r="U118" i="1"/>
  <c r="V118" i="1"/>
  <c r="W118" i="1"/>
  <c r="X118" i="1"/>
  <c r="Y118" i="1"/>
  <c r="Z118" i="1"/>
  <c r="AA118" i="1"/>
  <c r="Q118" i="1"/>
  <c r="P118" i="1"/>
  <c r="D118" i="1"/>
  <c r="E118" i="1"/>
  <c r="F118" i="1"/>
  <c r="G118" i="1"/>
  <c r="H118" i="1"/>
  <c r="I118" i="1"/>
  <c r="J118" i="1"/>
  <c r="K118" i="1"/>
  <c r="L118" i="1"/>
  <c r="M118" i="1"/>
  <c r="C118" i="1"/>
  <c r="C34" i="3"/>
  <c r="B118" i="1"/>
  <c r="M53" i="1"/>
  <c r="M80" i="1" s="1"/>
  <c r="L53" i="1"/>
  <c r="L80" i="1" s="1"/>
  <c r="K53" i="1"/>
  <c r="K80" i="1" s="1"/>
  <c r="I53" i="1"/>
  <c r="I80" i="1" s="1"/>
  <c r="F53" i="1"/>
  <c r="F80" i="1" s="1"/>
  <c r="D53" i="1"/>
  <c r="D80" i="1" s="1"/>
  <c r="C53" i="1"/>
  <c r="C80" i="1" s="1"/>
  <c r="AF128" i="1"/>
  <c r="AG128" i="1"/>
  <c r="AH128" i="1"/>
  <c r="AI128" i="1"/>
  <c r="AJ128" i="1"/>
  <c r="AK128" i="1"/>
  <c r="AL128" i="1"/>
  <c r="AM128" i="1"/>
  <c r="AN128" i="1"/>
  <c r="AO128" i="1"/>
  <c r="AE128" i="1"/>
  <c r="AD128" i="1"/>
  <c r="R128" i="1"/>
  <c r="S128" i="1"/>
  <c r="T128" i="1"/>
  <c r="U128" i="1"/>
  <c r="V128" i="1"/>
  <c r="W128" i="1"/>
  <c r="X128" i="1"/>
  <c r="Y128" i="1"/>
  <c r="Z128" i="1"/>
  <c r="AA128" i="1"/>
  <c r="Q128" i="1"/>
  <c r="P128" i="1"/>
  <c r="D128" i="1"/>
  <c r="E128" i="1"/>
  <c r="F128" i="1"/>
  <c r="G128" i="1"/>
  <c r="H128" i="1"/>
  <c r="I128" i="1"/>
  <c r="J128" i="1"/>
  <c r="K128" i="1"/>
  <c r="L128" i="1"/>
  <c r="M128" i="1"/>
  <c r="C128" i="1"/>
  <c r="B128" i="1"/>
  <c r="A2" i="1"/>
  <c r="B132" i="1"/>
  <c r="B2" i="1"/>
  <c r="B46" i="1" s="1"/>
  <c r="B95" i="1" s="1"/>
  <c r="B115" i="1" s="1"/>
  <c r="N6" i="1"/>
  <c r="N7" i="1"/>
  <c r="N8" i="1"/>
  <c r="N9" i="1"/>
  <c r="N13" i="1"/>
  <c r="N14" i="1"/>
  <c r="N15" i="1"/>
  <c r="N16" i="1"/>
  <c r="N22" i="1"/>
  <c r="N23" i="1"/>
  <c r="N24" i="1"/>
  <c r="N25" i="1"/>
  <c r="N26" i="1"/>
  <c r="N27" i="1"/>
  <c r="N28" i="1"/>
  <c r="N29" i="1"/>
  <c r="N30" i="1"/>
  <c r="N31" i="1"/>
  <c r="N32" i="1"/>
  <c r="N33" i="1"/>
  <c r="N34" i="1"/>
  <c r="N35" i="1"/>
  <c r="N36" i="1"/>
  <c r="N37" i="1"/>
  <c r="N38" i="1"/>
  <c r="N39" i="1"/>
  <c r="N40" i="1"/>
  <c r="N41" i="1"/>
  <c r="AB6" i="1"/>
  <c r="AB7" i="1"/>
  <c r="AB8" i="1"/>
  <c r="AB13" i="1"/>
  <c r="AB14" i="1"/>
  <c r="AB16" i="1"/>
  <c r="AB22" i="1"/>
  <c r="AB23" i="1"/>
  <c r="AB24" i="1"/>
  <c r="AB25" i="1"/>
  <c r="AB26" i="1"/>
  <c r="AB27" i="1"/>
  <c r="AB28" i="1"/>
  <c r="AB29" i="1"/>
  <c r="AB30" i="1"/>
  <c r="AB31" i="1"/>
  <c r="AB32" i="1"/>
  <c r="AB33" i="1"/>
  <c r="AB34" i="1"/>
  <c r="AB35" i="1"/>
  <c r="AB36" i="1"/>
  <c r="AB37" i="1"/>
  <c r="AB38" i="1"/>
  <c r="AB39" i="1"/>
  <c r="AB40" i="1"/>
  <c r="AB41" i="1"/>
  <c r="AP6" i="1"/>
  <c r="AP7" i="1"/>
  <c r="AP8" i="1"/>
  <c r="AP13" i="1"/>
  <c r="AP14" i="1"/>
  <c r="AP16" i="1"/>
  <c r="AP22" i="1"/>
  <c r="AP23" i="1"/>
  <c r="AP24" i="1"/>
  <c r="AP25" i="1"/>
  <c r="AP26" i="1"/>
  <c r="AP27" i="1"/>
  <c r="AP28" i="1"/>
  <c r="AP29" i="1"/>
  <c r="AP30" i="1"/>
  <c r="AP31" i="1"/>
  <c r="AP32" i="1"/>
  <c r="AP33" i="1"/>
  <c r="AP34" i="1"/>
  <c r="AP35" i="1"/>
  <c r="AP36" i="1"/>
  <c r="AP37" i="1"/>
  <c r="AP38" i="1"/>
  <c r="AP39" i="1"/>
  <c r="AP40" i="1"/>
  <c r="AP41" i="1"/>
  <c r="B10" i="1"/>
  <c r="B61" i="1"/>
  <c r="B17" i="1"/>
  <c r="B60" i="1" s="1"/>
  <c r="B62" i="1"/>
  <c r="B63" i="1"/>
  <c r="B64" i="1"/>
  <c r="B65" i="1"/>
  <c r="B66" i="1"/>
  <c r="B67" i="1"/>
  <c r="B68" i="1"/>
  <c r="B69" i="1"/>
  <c r="B70" i="1"/>
  <c r="B71" i="1"/>
  <c r="B72" i="1"/>
  <c r="B73" i="1"/>
  <c r="B74" i="1"/>
  <c r="B75" i="1"/>
  <c r="B76" i="1"/>
  <c r="B77" i="1"/>
  <c r="B78" i="1"/>
  <c r="B79" i="1"/>
  <c r="B42" i="1"/>
  <c r="C16" i="2" s="1"/>
  <c r="C18" i="2" s="1"/>
  <c r="B13" i="2"/>
  <c r="B28" i="2" s="1"/>
  <c r="C10" i="1"/>
  <c r="C19" i="1" s="1"/>
  <c r="C17" i="1"/>
  <c r="C60" i="1" s="1"/>
  <c r="C42" i="1"/>
  <c r="B9" i="2"/>
  <c r="C61" i="1"/>
  <c r="C62" i="1"/>
  <c r="C63" i="1"/>
  <c r="C64" i="1"/>
  <c r="C65" i="1"/>
  <c r="C66" i="1"/>
  <c r="C67" i="1"/>
  <c r="C68" i="1"/>
  <c r="C69" i="1"/>
  <c r="C70" i="1"/>
  <c r="C71" i="1"/>
  <c r="C72" i="1"/>
  <c r="C73" i="1"/>
  <c r="C74" i="1"/>
  <c r="C75" i="1"/>
  <c r="C76" i="1"/>
  <c r="C77" i="1"/>
  <c r="C78" i="1"/>
  <c r="C79" i="1"/>
  <c r="D10" i="1"/>
  <c r="D19" i="1" s="1"/>
  <c r="D17" i="1"/>
  <c r="D60" i="1" s="1"/>
  <c r="D42" i="1"/>
  <c r="C9" i="2"/>
  <c r="D61" i="1"/>
  <c r="D62" i="1"/>
  <c r="D63" i="1"/>
  <c r="D64" i="1"/>
  <c r="D65" i="1"/>
  <c r="D66" i="1"/>
  <c r="D67" i="1"/>
  <c r="D68" i="1"/>
  <c r="D69" i="1"/>
  <c r="D70" i="1"/>
  <c r="D71" i="1"/>
  <c r="D72" i="1"/>
  <c r="D73" i="1"/>
  <c r="D74" i="1"/>
  <c r="D75" i="1"/>
  <c r="D76" i="1"/>
  <c r="D77" i="1"/>
  <c r="D78" i="1"/>
  <c r="D79" i="1"/>
  <c r="E10" i="1"/>
  <c r="E17" i="1"/>
  <c r="E60" i="1" s="1"/>
  <c r="E42" i="1"/>
  <c r="D9" i="2"/>
  <c r="E53" i="1"/>
  <c r="E80" i="1" s="1"/>
  <c r="E61" i="1"/>
  <c r="E62" i="1"/>
  <c r="E63" i="1"/>
  <c r="E64" i="1"/>
  <c r="E65" i="1"/>
  <c r="E66" i="1"/>
  <c r="E67" i="1"/>
  <c r="E68" i="1"/>
  <c r="E69" i="1"/>
  <c r="E70" i="1"/>
  <c r="E71" i="1"/>
  <c r="E72" i="1"/>
  <c r="E73" i="1"/>
  <c r="E74" i="1"/>
  <c r="E75" i="1"/>
  <c r="E76" i="1"/>
  <c r="E77" i="1"/>
  <c r="E78" i="1"/>
  <c r="E79" i="1"/>
  <c r="F10" i="1"/>
  <c r="F17" i="1"/>
  <c r="F60" i="1" s="1"/>
  <c r="F42" i="1"/>
  <c r="E9" i="2"/>
  <c r="F61" i="1"/>
  <c r="F62" i="1"/>
  <c r="F63" i="1"/>
  <c r="F64" i="1"/>
  <c r="F65" i="1"/>
  <c r="F66" i="1"/>
  <c r="F67" i="1"/>
  <c r="F68" i="1"/>
  <c r="F69" i="1"/>
  <c r="F70" i="1"/>
  <c r="F71" i="1"/>
  <c r="F72" i="1"/>
  <c r="F73" i="1"/>
  <c r="F74" i="1"/>
  <c r="F75" i="1"/>
  <c r="F76" i="1"/>
  <c r="F77" i="1"/>
  <c r="F78" i="1"/>
  <c r="F79" i="1"/>
  <c r="G10" i="1"/>
  <c r="G52" i="1" s="1"/>
  <c r="G17" i="1"/>
  <c r="G60" i="1" s="1"/>
  <c r="G42" i="1"/>
  <c r="F9" i="2"/>
  <c r="G53" i="1"/>
  <c r="G80" i="1" s="1"/>
  <c r="G61" i="1"/>
  <c r="G62" i="1"/>
  <c r="G63" i="1"/>
  <c r="G64" i="1"/>
  <c r="G65" i="1"/>
  <c r="G66" i="1"/>
  <c r="G67" i="1"/>
  <c r="G68" i="1"/>
  <c r="G69" i="1"/>
  <c r="G70" i="1"/>
  <c r="G71" i="1"/>
  <c r="G72" i="1"/>
  <c r="G73" i="1"/>
  <c r="G74" i="1"/>
  <c r="G75" i="1"/>
  <c r="G76" i="1"/>
  <c r="G77" i="1"/>
  <c r="G78" i="1"/>
  <c r="G79" i="1"/>
  <c r="H10" i="1"/>
  <c r="H17" i="1"/>
  <c r="H60" i="1" s="1"/>
  <c r="H42" i="1"/>
  <c r="G9" i="2"/>
  <c r="H9" i="2"/>
  <c r="H53" i="1"/>
  <c r="H80" i="1" s="1"/>
  <c r="H61" i="1"/>
  <c r="H62" i="1"/>
  <c r="H63" i="1"/>
  <c r="H64" i="1"/>
  <c r="H65" i="1"/>
  <c r="H66" i="1"/>
  <c r="H67" i="1"/>
  <c r="H68" i="1"/>
  <c r="H69" i="1"/>
  <c r="H70" i="1"/>
  <c r="H71" i="1"/>
  <c r="H72" i="1"/>
  <c r="H73" i="1"/>
  <c r="H74" i="1"/>
  <c r="H75" i="1"/>
  <c r="H76" i="1"/>
  <c r="H77" i="1"/>
  <c r="H78" i="1"/>
  <c r="H79" i="1"/>
  <c r="I10" i="1"/>
  <c r="I52" i="1" s="1"/>
  <c r="I17" i="1"/>
  <c r="I60" i="1" s="1"/>
  <c r="I42" i="1"/>
  <c r="I9" i="2"/>
  <c r="I61" i="1"/>
  <c r="I62" i="1"/>
  <c r="I63" i="1"/>
  <c r="I64" i="1"/>
  <c r="I65" i="1"/>
  <c r="I66" i="1"/>
  <c r="I67" i="1"/>
  <c r="I68" i="1"/>
  <c r="I69" i="1"/>
  <c r="I70" i="1"/>
  <c r="I71" i="1"/>
  <c r="I72" i="1"/>
  <c r="I73" i="1"/>
  <c r="I74" i="1"/>
  <c r="I75" i="1"/>
  <c r="I76" i="1"/>
  <c r="I77" i="1"/>
  <c r="I78" i="1"/>
  <c r="I79" i="1"/>
  <c r="J10" i="1"/>
  <c r="J52" i="1" s="1"/>
  <c r="J17" i="1"/>
  <c r="J60" i="1" s="1"/>
  <c r="J42" i="1"/>
  <c r="J9" i="2"/>
  <c r="J53" i="1"/>
  <c r="J80" i="1" s="1"/>
  <c r="J61" i="1"/>
  <c r="J62" i="1"/>
  <c r="J63" i="1"/>
  <c r="J64" i="1"/>
  <c r="J65" i="1"/>
  <c r="J66" i="1"/>
  <c r="J67" i="1"/>
  <c r="J68" i="1"/>
  <c r="J69" i="1"/>
  <c r="J70" i="1"/>
  <c r="J71" i="1"/>
  <c r="J72" i="1"/>
  <c r="J73" i="1"/>
  <c r="J74" i="1"/>
  <c r="J75" i="1"/>
  <c r="J76" i="1"/>
  <c r="J77" i="1"/>
  <c r="J78" i="1"/>
  <c r="J79" i="1"/>
  <c r="K10" i="1"/>
  <c r="K52" i="1" s="1"/>
  <c r="K17" i="1"/>
  <c r="K42" i="1"/>
  <c r="K61" i="1"/>
  <c r="K62" i="1"/>
  <c r="K63" i="1"/>
  <c r="K64" i="1"/>
  <c r="K65" i="1"/>
  <c r="K66" i="1"/>
  <c r="K67" i="1"/>
  <c r="K68" i="1"/>
  <c r="K69" i="1"/>
  <c r="K70" i="1"/>
  <c r="K71" i="1"/>
  <c r="K72" i="1"/>
  <c r="K73" i="1"/>
  <c r="K74" i="1"/>
  <c r="K75" i="1"/>
  <c r="K76" i="1"/>
  <c r="K77" i="1"/>
  <c r="K78" i="1"/>
  <c r="K79" i="1"/>
  <c r="L10" i="1"/>
  <c r="L52" i="1" s="1"/>
  <c r="L17" i="1"/>
  <c r="L42" i="1"/>
  <c r="K9" i="2"/>
  <c r="L61" i="1"/>
  <c r="L62" i="1"/>
  <c r="L63" i="1"/>
  <c r="L64" i="1"/>
  <c r="L65" i="1"/>
  <c r="L66" i="1"/>
  <c r="L67" i="1"/>
  <c r="L68" i="1"/>
  <c r="L69" i="1"/>
  <c r="L70" i="1"/>
  <c r="L71" i="1"/>
  <c r="L72" i="1"/>
  <c r="L73" i="1"/>
  <c r="L74" i="1"/>
  <c r="L75" i="1"/>
  <c r="L76" i="1"/>
  <c r="L77" i="1"/>
  <c r="L78" i="1"/>
  <c r="L79" i="1"/>
  <c r="M10" i="1"/>
  <c r="M52" i="1" s="1"/>
  <c r="M17" i="1"/>
  <c r="M60" i="1" s="1"/>
  <c r="M42" i="1"/>
  <c r="L9" i="2"/>
  <c r="M61" i="1"/>
  <c r="M62" i="1"/>
  <c r="M63" i="1"/>
  <c r="M64" i="1"/>
  <c r="M65" i="1"/>
  <c r="M66" i="1"/>
  <c r="M67" i="1"/>
  <c r="M68" i="1"/>
  <c r="M69" i="1"/>
  <c r="M70" i="1"/>
  <c r="M71" i="1"/>
  <c r="M72" i="1"/>
  <c r="M73" i="1"/>
  <c r="M74" i="1"/>
  <c r="M75" i="1"/>
  <c r="M76" i="1"/>
  <c r="M77" i="1"/>
  <c r="M78" i="1"/>
  <c r="M79" i="1"/>
  <c r="P10" i="1"/>
  <c r="P52" i="1" s="1"/>
  <c r="P17" i="1"/>
  <c r="P42" i="1"/>
  <c r="M9" i="2"/>
  <c r="N54" i="1"/>
  <c r="N55" i="1"/>
  <c r="N56" i="1"/>
  <c r="N81" i="1"/>
  <c r="N82" i="1"/>
  <c r="N49" i="1"/>
  <c r="P61" i="1"/>
  <c r="P62" i="1"/>
  <c r="P63" i="1"/>
  <c r="P64" i="1"/>
  <c r="P65" i="1"/>
  <c r="P66" i="1"/>
  <c r="P67" i="1"/>
  <c r="P68" i="1"/>
  <c r="P69" i="1"/>
  <c r="P70" i="1"/>
  <c r="P71" i="1"/>
  <c r="P72" i="1"/>
  <c r="P73" i="1"/>
  <c r="P74" i="1"/>
  <c r="P75" i="1"/>
  <c r="P76" i="1"/>
  <c r="P77" i="1"/>
  <c r="P78" i="1"/>
  <c r="Q10" i="1"/>
  <c r="Q17" i="1"/>
  <c r="Q60" i="1" s="1"/>
  <c r="Q42" i="1"/>
  <c r="O9" i="2"/>
  <c r="Q61" i="1"/>
  <c r="Q62" i="1"/>
  <c r="Q63" i="1"/>
  <c r="Q64" i="1"/>
  <c r="Q65" i="1"/>
  <c r="Q66" i="1"/>
  <c r="Q67" i="1"/>
  <c r="Q68" i="1"/>
  <c r="Q69" i="1"/>
  <c r="Q70" i="1"/>
  <c r="Q71" i="1"/>
  <c r="Q72" i="1"/>
  <c r="Q73" i="1"/>
  <c r="Q74" i="1"/>
  <c r="Q75" i="1"/>
  <c r="Q76" i="1"/>
  <c r="Q77" i="1"/>
  <c r="Q78" i="1"/>
  <c r="R10" i="1"/>
  <c r="R52" i="1" s="1"/>
  <c r="R17" i="1"/>
  <c r="R60" i="1" s="1"/>
  <c r="R42" i="1"/>
  <c r="P9" i="2"/>
  <c r="R61" i="1"/>
  <c r="R62" i="1"/>
  <c r="R63" i="1"/>
  <c r="R64" i="1"/>
  <c r="R65" i="1"/>
  <c r="R66" i="1"/>
  <c r="R67" i="1"/>
  <c r="R68" i="1"/>
  <c r="R69" i="1"/>
  <c r="R70" i="1"/>
  <c r="R71" i="1"/>
  <c r="R72" i="1"/>
  <c r="R73" i="1"/>
  <c r="R74" i="1"/>
  <c r="R75" i="1"/>
  <c r="R76" i="1"/>
  <c r="R77" i="1"/>
  <c r="R78" i="1"/>
  <c r="S10" i="1"/>
  <c r="S52" i="1" s="1"/>
  <c r="S17" i="1"/>
  <c r="S60" i="1" s="1"/>
  <c r="S42" i="1"/>
  <c r="Q9" i="2"/>
  <c r="S61" i="1"/>
  <c r="S62" i="1"/>
  <c r="S63" i="1"/>
  <c r="S64" i="1"/>
  <c r="S65" i="1"/>
  <c r="S66" i="1"/>
  <c r="S67" i="1"/>
  <c r="S68" i="1"/>
  <c r="S69" i="1"/>
  <c r="S70" i="1"/>
  <c r="S71" i="1"/>
  <c r="S72" i="1"/>
  <c r="S73" i="1"/>
  <c r="S74" i="1"/>
  <c r="S75" i="1"/>
  <c r="S76" i="1"/>
  <c r="S77" i="1"/>
  <c r="S78" i="1"/>
  <c r="T10" i="1"/>
  <c r="T17" i="1"/>
  <c r="T60" i="1" s="1"/>
  <c r="T42" i="1"/>
  <c r="R9" i="2"/>
  <c r="T61" i="1"/>
  <c r="T62" i="1"/>
  <c r="T63" i="1"/>
  <c r="T64" i="1"/>
  <c r="T65" i="1"/>
  <c r="T66" i="1"/>
  <c r="T67" i="1"/>
  <c r="T68" i="1"/>
  <c r="T69" i="1"/>
  <c r="T70" i="1"/>
  <c r="T71" i="1"/>
  <c r="T72" i="1"/>
  <c r="T73" i="1"/>
  <c r="T74" i="1"/>
  <c r="T75" i="1"/>
  <c r="T76" i="1"/>
  <c r="T77" i="1"/>
  <c r="T78" i="1"/>
  <c r="U10" i="1"/>
  <c r="U17" i="1"/>
  <c r="U60" i="1" s="1"/>
  <c r="U42" i="1"/>
  <c r="S9" i="2"/>
  <c r="U61" i="1"/>
  <c r="U62" i="1"/>
  <c r="U63" i="1"/>
  <c r="U64" i="1"/>
  <c r="U65" i="1"/>
  <c r="U66" i="1"/>
  <c r="U67" i="1"/>
  <c r="U68" i="1"/>
  <c r="U69" i="1"/>
  <c r="U70" i="1"/>
  <c r="U71" i="1"/>
  <c r="U72" i="1"/>
  <c r="U73" i="1"/>
  <c r="U74" i="1"/>
  <c r="U75" i="1"/>
  <c r="U76" i="1"/>
  <c r="U77" i="1"/>
  <c r="U78" i="1"/>
  <c r="V10" i="1"/>
  <c r="V52" i="1" s="1"/>
  <c r="V17" i="1"/>
  <c r="V60" i="1" s="1"/>
  <c r="V42" i="1"/>
  <c r="T9" i="2"/>
  <c r="V61" i="1"/>
  <c r="V62" i="1"/>
  <c r="V63" i="1"/>
  <c r="V64" i="1"/>
  <c r="V65" i="1"/>
  <c r="V66" i="1"/>
  <c r="V67" i="1"/>
  <c r="V68" i="1"/>
  <c r="V69" i="1"/>
  <c r="V70" i="1"/>
  <c r="V71" i="1"/>
  <c r="V72" i="1"/>
  <c r="V73" i="1"/>
  <c r="V74" i="1"/>
  <c r="V75" i="1"/>
  <c r="V76" i="1"/>
  <c r="V77" i="1"/>
  <c r="V78" i="1"/>
  <c r="W10" i="1"/>
  <c r="W52" i="1" s="1"/>
  <c r="W17" i="1"/>
  <c r="W60" i="1" s="1"/>
  <c r="W42" i="1"/>
  <c r="U9" i="2"/>
  <c r="W61" i="1"/>
  <c r="W62" i="1"/>
  <c r="W63" i="1"/>
  <c r="W64" i="1"/>
  <c r="W65" i="1"/>
  <c r="W66" i="1"/>
  <c r="W67" i="1"/>
  <c r="W68" i="1"/>
  <c r="W69" i="1"/>
  <c r="W70" i="1"/>
  <c r="W71" i="1"/>
  <c r="W72" i="1"/>
  <c r="W73" i="1"/>
  <c r="W74" i="1"/>
  <c r="W75" i="1"/>
  <c r="W76" i="1"/>
  <c r="W77" i="1"/>
  <c r="W78" i="1"/>
  <c r="X10" i="1"/>
  <c r="X17" i="1"/>
  <c r="X60" i="1" s="1"/>
  <c r="X42" i="1"/>
  <c r="V9" i="2"/>
  <c r="X61" i="1"/>
  <c r="X62" i="1"/>
  <c r="X63" i="1"/>
  <c r="X64" i="1"/>
  <c r="X65" i="1"/>
  <c r="X66" i="1"/>
  <c r="X67" i="1"/>
  <c r="X68" i="1"/>
  <c r="X69" i="1"/>
  <c r="X70" i="1"/>
  <c r="X71" i="1"/>
  <c r="X72" i="1"/>
  <c r="X73" i="1"/>
  <c r="X74" i="1"/>
  <c r="X75" i="1"/>
  <c r="X76" i="1"/>
  <c r="X77" i="1"/>
  <c r="X78" i="1"/>
  <c r="Y10" i="1"/>
  <c r="Y52" i="1" s="1"/>
  <c r="Y17" i="1"/>
  <c r="Y60" i="1" s="1"/>
  <c r="Y42" i="1"/>
  <c r="W9" i="2"/>
  <c r="Y61" i="1"/>
  <c r="Y62" i="1"/>
  <c r="Y63" i="1"/>
  <c r="Y64" i="1"/>
  <c r="Y65" i="1"/>
  <c r="Y66" i="1"/>
  <c r="Y67" i="1"/>
  <c r="Y68" i="1"/>
  <c r="Y69" i="1"/>
  <c r="Y70" i="1"/>
  <c r="Y71" i="1"/>
  <c r="Y72" i="1"/>
  <c r="Y73" i="1"/>
  <c r="Y74" i="1"/>
  <c r="Y75" i="1"/>
  <c r="Y76" i="1"/>
  <c r="Y77" i="1"/>
  <c r="Y78" i="1"/>
  <c r="Z10" i="1"/>
  <c r="Z52" i="1" s="1"/>
  <c r="Z17" i="1"/>
  <c r="Z60" i="1" s="1"/>
  <c r="Z42" i="1"/>
  <c r="X9" i="2"/>
  <c r="Z61" i="1"/>
  <c r="Z62" i="1"/>
  <c r="Z63" i="1"/>
  <c r="Z64" i="1"/>
  <c r="Z65" i="1"/>
  <c r="Z66" i="1"/>
  <c r="Z67" i="1"/>
  <c r="Z68" i="1"/>
  <c r="Z69" i="1"/>
  <c r="Z70" i="1"/>
  <c r="Z71" i="1"/>
  <c r="Z72" i="1"/>
  <c r="Z73" i="1"/>
  <c r="Z74" i="1"/>
  <c r="Z75" i="1"/>
  <c r="Z76" i="1"/>
  <c r="Z77" i="1"/>
  <c r="Z78" i="1"/>
  <c r="AA10" i="1"/>
  <c r="AA17" i="1"/>
  <c r="AA60" i="1" s="1"/>
  <c r="AA42" i="1"/>
  <c r="Y9" i="2"/>
  <c r="AA61" i="1"/>
  <c r="AA62" i="1"/>
  <c r="AA63" i="1"/>
  <c r="AA64" i="1"/>
  <c r="AA65" i="1"/>
  <c r="AA66" i="1"/>
  <c r="AA67" i="1"/>
  <c r="AA68" i="1"/>
  <c r="AA69" i="1"/>
  <c r="AA70" i="1"/>
  <c r="AA71" i="1"/>
  <c r="AA72" i="1"/>
  <c r="AA73" i="1"/>
  <c r="AA74" i="1"/>
  <c r="AA75" i="1"/>
  <c r="AA76" i="1"/>
  <c r="AA77" i="1"/>
  <c r="AA78" i="1"/>
  <c r="Z9" i="2"/>
  <c r="P5" i="2"/>
  <c r="Q5" i="2" s="1"/>
  <c r="R5" i="2" s="1"/>
  <c r="S5" i="2" s="1"/>
  <c r="T5" i="2" s="1"/>
  <c r="U5" i="2" s="1"/>
  <c r="V5" i="2" s="1"/>
  <c r="W5" i="2" s="1"/>
  <c r="X5" i="2" s="1"/>
  <c r="Y5" i="2" s="1"/>
  <c r="Z5" i="2" s="1"/>
  <c r="AF131" i="1"/>
  <c r="AG131" i="1"/>
  <c r="AJ131" i="1"/>
  <c r="AK131" i="1"/>
  <c r="AN131" i="1"/>
  <c r="AO131" i="1"/>
  <c r="S131" i="1"/>
  <c r="X131" i="1"/>
  <c r="F131" i="1"/>
  <c r="I131" i="1"/>
  <c r="B119" i="1"/>
  <c r="C119" i="1"/>
  <c r="D119" i="1"/>
  <c r="E119" i="1"/>
  <c r="F119" i="1"/>
  <c r="G119" i="1"/>
  <c r="H119" i="1"/>
  <c r="I119" i="1"/>
  <c r="J119" i="1"/>
  <c r="K119" i="1"/>
  <c r="L119" i="1"/>
  <c r="M119" i="1"/>
  <c r="P119" i="1"/>
  <c r="Q119" i="1"/>
  <c r="R119" i="1"/>
  <c r="S119" i="1"/>
  <c r="T119" i="1"/>
  <c r="U119" i="1"/>
  <c r="V119" i="1"/>
  <c r="W119" i="1"/>
  <c r="X119" i="1"/>
  <c r="Y119" i="1"/>
  <c r="Z119" i="1"/>
  <c r="AA119" i="1"/>
  <c r="AD119" i="1"/>
  <c r="AE119" i="1"/>
  <c r="AF119" i="1"/>
  <c r="AG119" i="1"/>
  <c r="AH119" i="1"/>
  <c r="AI119" i="1"/>
  <c r="AJ119" i="1"/>
  <c r="AK119" i="1"/>
  <c r="AL119" i="1"/>
  <c r="AM119" i="1"/>
  <c r="AN119" i="1"/>
  <c r="AO119" i="1"/>
  <c r="A79" i="1"/>
  <c r="C12" i="3"/>
  <c r="D12" i="3" s="1"/>
  <c r="E12" i="3" s="1"/>
  <c r="F12" i="3" s="1"/>
  <c r="Z4" i="6"/>
  <c r="Z5" i="6"/>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C11" i="3"/>
  <c r="D11" i="3" s="1"/>
  <c r="E11" i="3" s="1"/>
  <c r="F11" i="3" s="1"/>
  <c r="AF133" i="1"/>
  <c r="AG133" i="1"/>
  <c r="AH133" i="1"/>
  <c r="AI133" i="1"/>
  <c r="AJ133" i="1"/>
  <c r="AK133" i="1"/>
  <c r="AL133" i="1"/>
  <c r="AM133" i="1"/>
  <c r="AN133" i="1"/>
  <c r="AO133" i="1"/>
  <c r="AE133" i="1"/>
  <c r="AD133" i="1"/>
  <c r="R133" i="1"/>
  <c r="S133" i="1"/>
  <c r="T133" i="1"/>
  <c r="U133" i="1"/>
  <c r="V133" i="1"/>
  <c r="W133" i="1"/>
  <c r="X133" i="1"/>
  <c r="Y133" i="1"/>
  <c r="Z133" i="1"/>
  <c r="AA133" i="1"/>
  <c r="Q133" i="1"/>
  <c r="P133" i="1"/>
  <c r="D133" i="1"/>
  <c r="E133" i="1"/>
  <c r="F133" i="1"/>
  <c r="G133" i="1"/>
  <c r="H133" i="1"/>
  <c r="I133" i="1"/>
  <c r="J133" i="1"/>
  <c r="K133" i="1"/>
  <c r="L133" i="1"/>
  <c r="M133" i="1"/>
  <c r="C133" i="1"/>
  <c r="B133" i="1"/>
  <c r="AE78" i="1"/>
  <c r="AF78" i="1"/>
  <c r="AG78" i="1"/>
  <c r="AH78" i="1"/>
  <c r="AI78" i="1"/>
  <c r="AJ78" i="1"/>
  <c r="AK78" i="1"/>
  <c r="AL78" i="1"/>
  <c r="AM78" i="1"/>
  <c r="AN78" i="1"/>
  <c r="AO78" i="1"/>
  <c r="AD78" i="1"/>
  <c r="A78" i="1"/>
  <c r="AD108" i="1"/>
  <c r="AE108" i="1"/>
  <c r="AF108" i="1"/>
  <c r="AG108" i="1"/>
  <c r="AH108" i="1"/>
  <c r="AI108" i="1"/>
  <c r="AJ108" i="1"/>
  <c r="AK108" i="1"/>
  <c r="AL108" i="1"/>
  <c r="AM108" i="1"/>
  <c r="AN108" i="1"/>
  <c r="AO108" i="1"/>
  <c r="AP54" i="1"/>
  <c r="P108" i="1"/>
  <c r="Q108" i="1"/>
  <c r="R108" i="1"/>
  <c r="S108" i="1"/>
  <c r="T108" i="1"/>
  <c r="U108" i="1"/>
  <c r="V108" i="1"/>
  <c r="W108" i="1"/>
  <c r="X108" i="1"/>
  <c r="Y108" i="1"/>
  <c r="Z108" i="1"/>
  <c r="AA108" i="1"/>
  <c r="AB54" i="1"/>
  <c r="C108" i="1"/>
  <c r="D108" i="1"/>
  <c r="E108" i="1"/>
  <c r="F108" i="1"/>
  <c r="G108" i="1"/>
  <c r="H108" i="1"/>
  <c r="I108" i="1"/>
  <c r="J108" i="1"/>
  <c r="K108" i="1"/>
  <c r="L108" i="1"/>
  <c r="M108" i="1"/>
  <c r="B108" i="1"/>
  <c r="AD10" i="1"/>
  <c r="AD52" i="1" s="1"/>
  <c r="AD17" i="1"/>
  <c r="AD60" i="1" s="1"/>
  <c r="AD42" i="1"/>
  <c r="AE10" i="1"/>
  <c r="AE52" i="1" s="1"/>
  <c r="AE17" i="1"/>
  <c r="AE60" i="1" s="1"/>
  <c r="AE42" i="1"/>
  <c r="AF10" i="1"/>
  <c r="AF52" i="1" s="1"/>
  <c r="AF17" i="1"/>
  <c r="AF60" i="1" s="1"/>
  <c r="AF42" i="1"/>
  <c r="AG10" i="1"/>
  <c r="AG17" i="1"/>
  <c r="AG60" i="1" s="1"/>
  <c r="AG42" i="1"/>
  <c r="AH10" i="1"/>
  <c r="AH17" i="1"/>
  <c r="AH60" i="1" s="1"/>
  <c r="AH42" i="1"/>
  <c r="AI10" i="1"/>
  <c r="AI52" i="1" s="1"/>
  <c r="AI17" i="1"/>
  <c r="AI42" i="1"/>
  <c r="AJ10" i="1"/>
  <c r="AJ52" i="1" s="1"/>
  <c r="AJ17" i="1"/>
  <c r="AJ60" i="1" s="1"/>
  <c r="AJ42" i="1"/>
  <c r="AK10" i="1"/>
  <c r="AK52" i="1" s="1"/>
  <c r="AK17" i="1"/>
  <c r="AK60" i="1" s="1"/>
  <c r="AK42" i="1"/>
  <c r="AL10" i="1"/>
  <c r="AL17" i="1"/>
  <c r="AL60" i="1" s="1"/>
  <c r="AL42" i="1"/>
  <c r="AM10" i="1"/>
  <c r="AM52" i="1" s="1"/>
  <c r="AM17" i="1"/>
  <c r="AM60" i="1" s="1"/>
  <c r="AM42" i="1"/>
  <c r="AN10" i="1"/>
  <c r="AN52" i="1" s="1"/>
  <c r="AN17" i="1"/>
  <c r="AN42" i="1"/>
  <c r="AO10" i="1"/>
  <c r="AO17" i="1"/>
  <c r="AO60" i="1" s="1"/>
  <c r="AO42" i="1"/>
  <c r="B5" i="2"/>
  <c r="C5" i="2" s="1"/>
  <c r="D5" i="2" s="1"/>
  <c r="E5" i="2" s="1"/>
  <c r="F5" i="2" s="1"/>
  <c r="G5" i="2" s="1"/>
  <c r="H5" i="2" s="1"/>
  <c r="I5" i="2" s="1"/>
  <c r="J5" i="2" s="1"/>
  <c r="K5" i="2" s="1"/>
  <c r="L5" i="2" s="1"/>
  <c r="M5" i="2" s="1"/>
  <c r="O6" i="2"/>
  <c r="P6" i="2" s="1"/>
  <c r="Q6" i="2" s="1"/>
  <c r="R6" i="2" s="1"/>
  <c r="S6" i="2" s="1"/>
  <c r="T6" i="2" s="1"/>
  <c r="U6" i="2" s="1"/>
  <c r="V6" i="2" s="1"/>
  <c r="W6" i="2" s="1"/>
  <c r="X6" i="2" s="1"/>
  <c r="Y6" i="2" s="1"/>
  <c r="Z6" i="2" s="1"/>
  <c r="AB55" i="1"/>
  <c r="AP55" i="1"/>
  <c r="AB56" i="1"/>
  <c r="AP56" i="1"/>
  <c r="A61" i="1"/>
  <c r="AD61" i="1"/>
  <c r="AE61" i="1"/>
  <c r="AF61" i="1"/>
  <c r="AG61" i="1"/>
  <c r="AH61" i="1"/>
  <c r="AI61" i="1"/>
  <c r="AJ61" i="1"/>
  <c r="AK61" i="1"/>
  <c r="AL61" i="1"/>
  <c r="AM61" i="1"/>
  <c r="AN61" i="1"/>
  <c r="AO61" i="1"/>
  <c r="A62" i="1"/>
  <c r="AD62" i="1"/>
  <c r="AE62" i="1"/>
  <c r="AF62" i="1"/>
  <c r="AG62" i="1"/>
  <c r="AH62" i="1"/>
  <c r="AI62" i="1"/>
  <c r="AJ62" i="1"/>
  <c r="AK62" i="1"/>
  <c r="AL62" i="1"/>
  <c r="AM62" i="1"/>
  <c r="AN62" i="1"/>
  <c r="AO62" i="1"/>
  <c r="A63" i="1"/>
  <c r="AD63" i="1"/>
  <c r="AE63" i="1"/>
  <c r="AF63" i="1"/>
  <c r="AG63" i="1"/>
  <c r="AH63" i="1"/>
  <c r="AI63" i="1"/>
  <c r="AJ63" i="1"/>
  <c r="AK63" i="1"/>
  <c r="AL63" i="1"/>
  <c r="AM63" i="1"/>
  <c r="AN63" i="1"/>
  <c r="AO63" i="1"/>
  <c r="A64" i="1"/>
  <c r="AD64" i="1"/>
  <c r="AE64" i="1"/>
  <c r="AF64" i="1"/>
  <c r="AG64" i="1"/>
  <c r="AH64" i="1"/>
  <c r="AI64" i="1"/>
  <c r="AJ64" i="1"/>
  <c r="AK64" i="1"/>
  <c r="AL64" i="1"/>
  <c r="AM64" i="1"/>
  <c r="AN64" i="1"/>
  <c r="AO64" i="1"/>
  <c r="A65" i="1"/>
  <c r="AD65" i="1"/>
  <c r="AE65" i="1"/>
  <c r="AF65" i="1"/>
  <c r="AG65" i="1"/>
  <c r="AH65" i="1"/>
  <c r="AI65" i="1"/>
  <c r="AJ65" i="1"/>
  <c r="AK65" i="1"/>
  <c r="AL65" i="1"/>
  <c r="AM65" i="1"/>
  <c r="AN65" i="1"/>
  <c r="AO65" i="1"/>
  <c r="A66" i="1"/>
  <c r="AD66" i="1"/>
  <c r="AE66" i="1"/>
  <c r="AF66" i="1"/>
  <c r="AG66" i="1"/>
  <c r="AH66" i="1"/>
  <c r="AI66" i="1"/>
  <c r="AJ66" i="1"/>
  <c r="AK66" i="1"/>
  <c r="AL66" i="1"/>
  <c r="AM66" i="1"/>
  <c r="AN66" i="1"/>
  <c r="AO66" i="1"/>
  <c r="A67" i="1"/>
  <c r="AD67" i="1"/>
  <c r="AE67" i="1"/>
  <c r="AF67" i="1"/>
  <c r="AG67" i="1"/>
  <c r="AH67" i="1"/>
  <c r="AI67" i="1"/>
  <c r="AJ67" i="1"/>
  <c r="AK67" i="1"/>
  <c r="AL67" i="1"/>
  <c r="AM67" i="1"/>
  <c r="AN67" i="1"/>
  <c r="AO67" i="1"/>
  <c r="A68" i="1"/>
  <c r="AD68" i="1"/>
  <c r="AE68" i="1"/>
  <c r="AF68" i="1"/>
  <c r="AG68" i="1"/>
  <c r="AH68" i="1"/>
  <c r="AI68" i="1"/>
  <c r="AJ68" i="1"/>
  <c r="AK68" i="1"/>
  <c r="AL68" i="1"/>
  <c r="AM68" i="1"/>
  <c r="AN68" i="1"/>
  <c r="AO68" i="1"/>
  <c r="A69" i="1"/>
  <c r="AD69" i="1"/>
  <c r="AE69" i="1"/>
  <c r="AF69" i="1"/>
  <c r="AG69" i="1"/>
  <c r="AH69" i="1"/>
  <c r="AI69" i="1"/>
  <c r="AJ69" i="1"/>
  <c r="AK69" i="1"/>
  <c r="AL69" i="1"/>
  <c r="AM69" i="1"/>
  <c r="AN69" i="1"/>
  <c r="AO69" i="1"/>
  <c r="A70" i="1"/>
  <c r="AD70" i="1"/>
  <c r="AE70" i="1"/>
  <c r="AF70" i="1"/>
  <c r="AG70" i="1"/>
  <c r="AH70" i="1"/>
  <c r="AI70" i="1"/>
  <c r="AJ70" i="1"/>
  <c r="AK70" i="1"/>
  <c r="AL70" i="1"/>
  <c r="AM70" i="1"/>
  <c r="AN70" i="1"/>
  <c r="AO70" i="1"/>
  <c r="A71" i="1"/>
  <c r="AD71" i="1"/>
  <c r="AE71" i="1"/>
  <c r="AF71" i="1"/>
  <c r="AG71" i="1"/>
  <c r="AH71" i="1"/>
  <c r="AI71" i="1"/>
  <c r="AJ71" i="1"/>
  <c r="AK71" i="1"/>
  <c r="AL71" i="1"/>
  <c r="AM71" i="1"/>
  <c r="AN71" i="1"/>
  <c r="AO71" i="1"/>
  <c r="A72" i="1"/>
  <c r="AD72" i="1"/>
  <c r="AE72" i="1"/>
  <c r="AF72" i="1"/>
  <c r="AG72" i="1"/>
  <c r="AH72" i="1"/>
  <c r="AI72" i="1"/>
  <c r="AJ72" i="1"/>
  <c r="AK72" i="1"/>
  <c r="AL72" i="1"/>
  <c r="AM72" i="1"/>
  <c r="AN72" i="1"/>
  <c r="AO72" i="1"/>
  <c r="A73" i="1"/>
  <c r="AD73" i="1"/>
  <c r="AE73" i="1"/>
  <c r="AF73" i="1"/>
  <c r="AG73" i="1"/>
  <c r="AH73" i="1"/>
  <c r="AI73" i="1"/>
  <c r="AJ73" i="1"/>
  <c r="AK73" i="1"/>
  <c r="AL73" i="1"/>
  <c r="AM73" i="1"/>
  <c r="AN73" i="1"/>
  <c r="AO73" i="1"/>
  <c r="A74" i="1"/>
  <c r="AD74" i="1"/>
  <c r="AE74" i="1"/>
  <c r="AF74" i="1"/>
  <c r="AG74" i="1"/>
  <c r="AH74" i="1"/>
  <c r="AI74" i="1"/>
  <c r="AJ74" i="1"/>
  <c r="AK74" i="1"/>
  <c r="AL74" i="1"/>
  <c r="AM74" i="1"/>
  <c r="AN74" i="1"/>
  <c r="AO74" i="1"/>
  <c r="A75" i="1"/>
  <c r="AD75" i="1"/>
  <c r="AE75" i="1"/>
  <c r="AF75" i="1"/>
  <c r="AG75" i="1"/>
  <c r="AH75" i="1"/>
  <c r="AI75" i="1"/>
  <c r="AJ75" i="1"/>
  <c r="AK75" i="1"/>
  <c r="AL75" i="1"/>
  <c r="AM75" i="1"/>
  <c r="AN75" i="1"/>
  <c r="AO75" i="1"/>
  <c r="A76" i="1"/>
  <c r="AD76" i="1"/>
  <c r="AE76" i="1"/>
  <c r="AF76" i="1"/>
  <c r="AG76" i="1"/>
  <c r="AH76" i="1"/>
  <c r="AI76" i="1"/>
  <c r="AJ76" i="1"/>
  <c r="AK76" i="1"/>
  <c r="AL76" i="1"/>
  <c r="AM76" i="1"/>
  <c r="AN76" i="1"/>
  <c r="AO76" i="1"/>
  <c r="A77" i="1"/>
  <c r="AD77" i="1"/>
  <c r="AE77" i="1"/>
  <c r="AF77" i="1"/>
  <c r="AG77" i="1"/>
  <c r="AH77" i="1"/>
  <c r="AI77" i="1"/>
  <c r="AJ77" i="1"/>
  <c r="AK77" i="1"/>
  <c r="AL77" i="1"/>
  <c r="AM77" i="1"/>
  <c r="AN77" i="1"/>
  <c r="AO77" i="1"/>
  <c r="AB82" i="1"/>
  <c r="AP82" i="1"/>
  <c r="N100" i="1"/>
  <c r="AB100" i="1"/>
  <c r="AP100" i="1"/>
  <c r="N105" i="1"/>
  <c r="AB105" i="1"/>
  <c r="AP105" i="1"/>
  <c r="E131" i="1"/>
  <c r="C131" i="1"/>
  <c r="G131" i="1"/>
  <c r="H131" i="1"/>
  <c r="J131" i="1"/>
  <c r="K131" i="1"/>
  <c r="L131" i="1"/>
  <c r="M131" i="1"/>
  <c r="P131" i="1"/>
  <c r="Q131" i="1"/>
  <c r="U131" i="1"/>
  <c r="W131" i="1"/>
  <c r="Y131" i="1"/>
  <c r="AA131" i="1"/>
  <c r="AD131" i="1"/>
  <c r="AH131" i="1"/>
  <c r="AI131" i="1"/>
  <c r="AL131" i="1"/>
  <c r="AM131" i="1"/>
  <c r="K16" i="2" l="1"/>
  <c r="K18" i="2" s="1"/>
  <c r="F19" i="1"/>
  <c r="F44" i="1" s="1"/>
  <c r="F7" i="2" s="1"/>
  <c r="E19" i="1"/>
  <c r="AI19" i="1"/>
  <c r="AI44" i="1" s="1"/>
  <c r="K19" i="1"/>
  <c r="K44" i="1" s="1"/>
  <c r="K7" i="2" s="1"/>
  <c r="N78" i="1"/>
  <c r="W19" i="1"/>
  <c r="W44" i="1" s="1"/>
  <c r="V7" i="2" s="1"/>
  <c r="C52" i="1"/>
  <c r="AP69" i="1"/>
  <c r="L16" i="2"/>
  <c r="L18" i="2" s="1"/>
  <c r="R19" i="1"/>
  <c r="R44" i="1" s="1"/>
  <c r="Q7" i="2" s="1"/>
  <c r="B46" i="6"/>
  <c r="AE19" i="1"/>
  <c r="AE44" i="1" s="1"/>
  <c r="I19" i="1"/>
  <c r="I44" i="1" s="1"/>
  <c r="I7" i="2" s="1"/>
  <c r="F52" i="1"/>
  <c r="AB10" i="1"/>
  <c r="N62" i="1"/>
  <c r="P46" i="6"/>
  <c r="D52" i="1"/>
  <c r="AI60" i="1"/>
  <c r="AP66" i="1"/>
  <c r="AP65" i="1"/>
  <c r="N75" i="1"/>
  <c r="N63" i="1"/>
  <c r="AN19" i="1"/>
  <c r="AN44" i="1" s="1"/>
  <c r="M19" i="1"/>
  <c r="M44" i="1" s="1"/>
  <c r="M7" i="2" s="1"/>
  <c r="AB62" i="1"/>
  <c r="L19" i="1"/>
  <c r="L44" i="1" s="1"/>
  <c r="L7" i="2" s="1"/>
  <c r="D44" i="1"/>
  <c r="D7" i="2" s="1"/>
  <c r="AP62" i="1"/>
  <c r="AM19" i="1"/>
  <c r="AM44" i="1" s="1"/>
  <c r="AP76" i="1"/>
  <c r="AP71" i="1"/>
  <c r="N79" i="1"/>
  <c r="N67" i="1"/>
  <c r="T130" i="1"/>
  <c r="AG99" i="1"/>
  <c r="M99" i="1"/>
  <c r="AO99" i="1"/>
  <c r="J130" i="1"/>
  <c r="H16" i="2"/>
  <c r="H18" i="2" s="1"/>
  <c r="AB17" i="1"/>
  <c r="W99" i="1"/>
  <c r="AL19" i="1"/>
  <c r="AL44" i="1" s="1"/>
  <c r="AA52" i="1"/>
  <c r="AA19" i="1"/>
  <c r="AA44" i="1" s="1"/>
  <c r="Z7" i="2" s="1"/>
  <c r="AB71" i="1"/>
  <c r="AB63" i="1"/>
  <c r="AB67" i="1"/>
  <c r="N77" i="1"/>
  <c r="N73" i="1"/>
  <c r="N69" i="1"/>
  <c r="N65" i="1"/>
  <c r="N61" i="1"/>
  <c r="AP10" i="1"/>
  <c r="B107" i="1"/>
  <c r="B106" i="1"/>
  <c r="AP108" i="1"/>
  <c r="E52" i="1"/>
  <c r="N71" i="1"/>
  <c r="E99" i="1"/>
  <c r="K60" i="1"/>
  <c r="B3" i="2"/>
  <c r="O3" i="2" s="1"/>
  <c r="P2" i="1"/>
  <c r="AP77" i="1"/>
  <c r="AP73" i="1"/>
  <c r="AP72" i="1"/>
  <c r="B6" i="2"/>
  <c r="C6" i="2" s="1"/>
  <c r="D6" i="2" s="1"/>
  <c r="E6" i="2" s="1"/>
  <c r="F6" i="2" s="1"/>
  <c r="G6" i="2" s="1"/>
  <c r="H6" i="2" s="1"/>
  <c r="I6" i="2" s="1"/>
  <c r="J6" i="2" s="1"/>
  <c r="K6" i="2" s="1"/>
  <c r="L6" i="2" s="1"/>
  <c r="M6" i="2" s="1"/>
  <c r="AB66" i="1"/>
  <c r="B16" i="2"/>
  <c r="B18" i="2" s="1"/>
  <c r="F16" i="2"/>
  <c r="F18" i="2" s="1"/>
  <c r="G16" i="2"/>
  <c r="G18" i="2" s="1"/>
  <c r="J16" i="2"/>
  <c r="J18" i="2" s="1"/>
  <c r="D16" i="2"/>
  <c r="D18" i="2" s="1"/>
  <c r="E16" i="2"/>
  <c r="E18" i="2" s="1"/>
  <c r="I16" i="2"/>
  <c r="I18" i="2" s="1"/>
  <c r="AP17" i="1"/>
  <c r="N42" i="1"/>
  <c r="X16" i="2" s="1"/>
  <c r="X18" i="2" s="1"/>
  <c r="N10" i="1"/>
  <c r="B53" i="1"/>
  <c r="Z43" i="6"/>
  <c r="N108" i="1"/>
  <c r="T46" i="6"/>
  <c r="L46" i="6"/>
  <c r="D46" i="6"/>
  <c r="AB76" i="1"/>
  <c r="AB64" i="1"/>
  <c r="N72" i="1"/>
  <c r="N68" i="1"/>
  <c r="N64" i="1"/>
  <c r="M16" i="2"/>
  <c r="M18" i="2" s="1"/>
  <c r="H19" i="1"/>
  <c r="H44" i="1" s="1"/>
  <c r="H7" i="2" s="1"/>
  <c r="G19" i="1"/>
  <c r="G44" i="1" s="1"/>
  <c r="G7" i="2" s="1"/>
  <c r="AP68" i="1"/>
  <c r="AF19" i="1"/>
  <c r="AF44" i="1" s="1"/>
  <c r="AD19" i="1"/>
  <c r="AD44" i="1" s="1"/>
  <c r="AP98" i="1"/>
  <c r="X46" i="6"/>
  <c r="H46" i="6"/>
  <c r="R46" i="6"/>
  <c r="J46" i="6"/>
  <c r="S19" i="1"/>
  <c r="S44" i="1" s="1"/>
  <c r="R7" i="2" s="1"/>
  <c r="B131" i="1"/>
  <c r="N98" i="1"/>
  <c r="N46" i="6"/>
  <c r="AO19" i="1"/>
  <c r="AO44" i="1" s="1"/>
  <c r="AO52" i="1"/>
  <c r="AK19" i="1"/>
  <c r="AK44" i="1" s="1"/>
  <c r="AH19" i="1"/>
  <c r="AH44" i="1" s="1"/>
  <c r="AH52" i="1"/>
  <c r="AG19" i="1"/>
  <c r="AG44" i="1" s="1"/>
  <c r="AG52" i="1"/>
  <c r="D131" i="1"/>
  <c r="Y19" i="1"/>
  <c r="Y44" i="1" s="1"/>
  <c r="X7" i="2" s="1"/>
  <c r="U19" i="1"/>
  <c r="U44" i="1" s="1"/>
  <c r="T7" i="2" s="1"/>
  <c r="U52" i="1"/>
  <c r="AE131" i="1"/>
  <c r="T131" i="1"/>
  <c r="AP74" i="1"/>
  <c r="AP67" i="1"/>
  <c r="AP63" i="1"/>
  <c r="AP61" i="1"/>
  <c r="AN60" i="1"/>
  <c r="AL52" i="1"/>
  <c r="Z131" i="1"/>
  <c r="V19" i="1"/>
  <c r="V44" i="1" s="1"/>
  <c r="U7" i="2" s="1"/>
  <c r="AB78" i="1"/>
  <c r="AB74" i="1"/>
  <c r="AB70" i="1"/>
  <c r="AB75" i="1"/>
  <c r="AB77" i="1"/>
  <c r="AB73" i="1"/>
  <c r="AB69" i="1"/>
  <c r="AB65" i="1"/>
  <c r="AB61" i="1"/>
  <c r="N74" i="1"/>
  <c r="V46" i="6"/>
  <c r="Z44" i="6"/>
  <c r="F46" i="6"/>
  <c r="Z42" i="6"/>
  <c r="Q19" i="1"/>
  <c r="Q44" i="1" s="1"/>
  <c r="P7" i="2" s="1"/>
  <c r="Q52" i="1"/>
  <c r="AB108" i="1"/>
  <c r="AP78" i="1"/>
  <c r="AB98" i="1"/>
  <c r="V131" i="1"/>
  <c r="AP75" i="1"/>
  <c r="AP70" i="1"/>
  <c r="AP64" i="1"/>
  <c r="AJ19" i="1"/>
  <c r="AJ44" i="1" s="1"/>
  <c r="R131" i="1"/>
  <c r="AB72" i="1"/>
  <c r="AB68" i="1"/>
  <c r="P19" i="1"/>
  <c r="P44" i="1" s="1"/>
  <c r="O7" i="2" s="1"/>
  <c r="P60" i="1"/>
  <c r="Z45" i="6"/>
  <c r="Z19" i="1"/>
  <c r="Z44" i="1" s="1"/>
  <c r="Y7" i="2" s="1"/>
  <c r="T52" i="1"/>
  <c r="T19" i="1"/>
  <c r="T44" i="1" s="1"/>
  <c r="S7" i="2" s="1"/>
  <c r="N76" i="1"/>
  <c r="N70" i="1"/>
  <c r="N66" i="1"/>
  <c r="X52" i="1"/>
  <c r="X19" i="1"/>
  <c r="X44" i="1" s="1"/>
  <c r="W7" i="2" s="1"/>
  <c r="L60" i="1"/>
  <c r="N60" i="1" s="1"/>
  <c r="AB42" i="1"/>
  <c r="AE130" i="1"/>
  <c r="AI130" i="1"/>
  <c r="AM130" i="1"/>
  <c r="Q130" i="1"/>
  <c r="U130" i="1"/>
  <c r="Y130" i="1"/>
  <c r="C130" i="1"/>
  <c r="G130" i="1"/>
  <c r="K130" i="1"/>
  <c r="AF130" i="1"/>
  <c r="AJ130" i="1"/>
  <c r="AN130" i="1"/>
  <c r="R130" i="1"/>
  <c r="V130" i="1"/>
  <c r="Z130" i="1"/>
  <c r="D130" i="1"/>
  <c r="H130" i="1"/>
  <c r="L130" i="1"/>
  <c r="AI99" i="1"/>
  <c r="AM99" i="1"/>
  <c r="AD99" i="1"/>
  <c r="U99" i="1"/>
  <c r="Y99" i="1"/>
  <c r="P99" i="1"/>
  <c r="G99" i="1"/>
  <c r="K99" i="1"/>
  <c r="B99" i="1"/>
  <c r="AG130" i="1"/>
  <c r="AK130" i="1"/>
  <c r="AO130" i="1"/>
  <c r="S130" i="1"/>
  <c r="W130" i="1"/>
  <c r="AA130" i="1"/>
  <c r="E130" i="1"/>
  <c r="I130" i="1"/>
  <c r="M130" i="1"/>
  <c r="AF99" i="1"/>
  <c r="AJ99" i="1"/>
  <c r="AN99" i="1"/>
  <c r="R99" i="1"/>
  <c r="V99" i="1"/>
  <c r="Z99" i="1"/>
  <c r="D99" i="1"/>
  <c r="H99" i="1"/>
  <c r="L99" i="1"/>
  <c r="C132" i="1"/>
  <c r="J99" i="1"/>
  <c r="Q99" i="1"/>
  <c r="T99" i="1"/>
  <c r="AL99" i="1"/>
  <c r="F130" i="1"/>
  <c r="AD130" i="1"/>
  <c r="J19" i="1"/>
  <c r="J44" i="1" s="1"/>
  <c r="J7" i="2" s="1"/>
  <c r="B52" i="1"/>
  <c r="B19" i="1"/>
  <c r="I99" i="1"/>
  <c r="AA99" i="1"/>
  <c r="S99" i="1"/>
  <c r="AK99" i="1"/>
  <c r="P130" i="1"/>
  <c r="AL130" i="1"/>
  <c r="H52" i="1"/>
  <c r="E44" i="1"/>
  <c r="E7" i="2" s="1"/>
  <c r="C44" i="1"/>
  <c r="C7" i="2" s="1"/>
  <c r="B51" i="1"/>
  <c r="AP42" i="1"/>
  <c r="N17" i="1"/>
  <c r="C99" i="1"/>
  <c r="F99" i="1"/>
  <c r="X99" i="1"/>
  <c r="AE99" i="1"/>
  <c r="AH99" i="1"/>
  <c r="B130" i="1"/>
  <c r="X130" i="1"/>
  <c r="AH130" i="1"/>
  <c r="Z16" i="2" l="1"/>
  <c r="Z18" i="2" s="1"/>
  <c r="S91" i="1"/>
  <c r="S92" i="1" s="1"/>
  <c r="AP60" i="1"/>
  <c r="AB19" i="1"/>
  <c r="AB44" i="1" s="1"/>
  <c r="U83" i="1" s="1"/>
  <c r="AG91" i="1"/>
  <c r="AG92" i="1" s="1"/>
  <c r="N19" i="1"/>
  <c r="N44" i="1" s="1"/>
  <c r="AP52" i="1"/>
  <c r="AB52" i="1"/>
  <c r="V16" i="2"/>
  <c r="V18" i="2" s="1"/>
  <c r="U16" i="2"/>
  <c r="U18" i="2" s="1"/>
  <c r="B91" i="1"/>
  <c r="B92" i="1" s="1"/>
  <c r="Q16" i="2"/>
  <c r="Q18" i="2" s="1"/>
  <c r="T16" i="2"/>
  <c r="T18" i="2" s="1"/>
  <c r="S16" i="2"/>
  <c r="S18" i="2" s="1"/>
  <c r="P16" i="2"/>
  <c r="P18" i="2" s="1"/>
  <c r="B80" i="1"/>
  <c r="N80" i="1" s="1"/>
  <c r="N53" i="1"/>
  <c r="AD2" i="1"/>
  <c r="AD46" i="1" s="1"/>
  <c r="AD95" i="1" s="1"/>
  <c r="AD115" i="1" s="1"/>
  <c r="P46" i="1"/>
  <c r="P95" i="1" s="1"/>
  <c r="P115" i="1" s="1"/>
  <c r="W16" i="2"/>
  <c r="W18" i="2" s="1"/>
  <c r="R16" i="2"/>
  <c r="R18" i="2" s="1"/>
  <c r="O16" i="2"/>
  <c r="O18" i="2" s="1"/>
  <c r="Y16" i="2"/>
  <c r="Y18" i="2" s="1"/>
  <c r="AP19" i="1"/>
  <c r="AP44" i="1" s="1"/>
  <c r="Q83" i="1"/>
  <c r="B57" i="1"/>
  <c r="B44" i="1"/>
  <c r="B7" i="2" s="1"/>
  <c r="B8" i="2"/>
  <c r="AP99" i="1"/>
  <c r="N52" i="1"/>
  <c r="AB99" i="1"/>
  <c r="D132" i="1"/>
  <c r="C51" i="1"/>
  <c r="C57" i="1" s="1"/>
  <c r="C107" i="1"/>
  <c r="C106" i="1"/>
  <c r="N99" i="1"/>
  <c r="AB60" i="1"/>
  <c r="Z47" i="6"/>
  <c r="Z83" i="1" l="1"/>
  <c r="W83" i="1"/>
  <c r="AA83" i="1"/>
  <c r="S83" i="1"/>
  <c r="V83" i="1"/>
  <c r="V101" i="1" s="1"/>
  <c r="V102" i="1" s="1"/>
  <c r="Y83" i="1"/>
  <c r="Y109" i="1" s="1"/>
  <c r="T83" i="1"/>
  <c r="T101" i="1" s="1"/>
  <c r="T102" i="1" s="1"/>
  <c r="P83" i="1"/>
  <c r="P84" i="1" s="1"/>
  <c r="X83" i="1"/>
  <c r="X101" i="1" s="1"/>
  <c r="X102" i="1" s="1"/>
  <c r="R83" i="1"/>
  <c r="R101" i="1" s="1"/>
  <c r="R102" i="1" s="1"/>
  <c r="F83" i="1"/>
  <c r="F101" i="1" s="1"/>
  <c r="F102" i="1" s="1"/>
  <c r="B83" i="1"/>
  <c r="B84" i="1" s="1"/>
  <c r="B86" i="1" s="1"/>
  <c r="B124" i="1"/>
  <c r="C124" i="1" s="1"/>
  <c r="D124" i="1" s="1"/>
  <c r="E124" i="1" s="1"/>
  <c r="F124" i="1" s="1"/>
  <c r="G124" i="1" s="1"/>
  <c r="H124" i="1" s="1"/>
  <c r="I124" i="1" s="1"/>
  <c r="J124" i="1" s="1"/>
  <c r="K124" i="1" s="1"/>
  <c r="L124" i="1" s="1"/>
  <c r="M124" i="1" s="1"/>
  <c r="P124" i="1" s="1"/>
  <c r="Q124" i="1" s="1"/>
  <c r="R124" i="1" s="1"/>
  <c r="S124" i="1" s="1"/>
  <c r="T124" i="1" s="1"/>
  <c r="U124" i="1" s="1"/>
  <c r="V124" i="1" s="1"/>
  <c r="W124" i="1" s="1"/>
  <c r="X124" i="1" s="1"/>
  <c r="Y124" i="1" s="1"/>
  <c r="Z124" i="1" s="1"/>
  <c r="AA124" i="1" s="1"/>
  <c r="AD124" i="1" s="1"/>
  <c r="AE124" i="1" s="1"/>
  <c r="AF124" i="1" s="1"/>
  <c r="AG124" i="1" s="1"/>
  <c r="AH124" i="1" s="1"/>
  <c r="AI124" i="1" s="1"/>
  <c r="AJ124" i="1" s="1"/>
  <c r="AK124" i="1" s="1"/>
  <c r="AL124" i="1" s="1"/>
  <c r="AM124" i="1" s="1"/>
  <c r="AN124" i="1" s="1"/>
  <c r="AO124" i="1" s="1"/>
  <c r="H83" i="1"/>
  <c r="H109" i="1" s="1"/>
  <c r="I83" i="1"/>
  <c r="I109" i="1" s="1"/>
  <c r="D83" i="1"/>
  <c r="D109" i="1" s="1"/>
  <c r="M83" i="1"/>
  <c r="M109" i="1" s="1"/>
  <c r="K83" i="1"/>
  <c r="K101" i="1" s="1"/>
  <c r="K102" i="1" s="1"/>
  <c r="J83" i="1"/>
  <c r="J109" i="1" s="1"/>
  <c r="G83" i="1"/>
  <c r="G101" i="1" s="1"/>
  <c r="G102" i="1" s="1"/>
  <c r="E83" i="1"/>
  <c r="E101" i="1" s="1"/>
  <c r="E102" i="1" s="1"/>
  <c r="C83" i="1"/>
  <c r="C109" i="1" s="1"/>
  <c r="C110" i="1" s="1"/>
  <c r="L83" i="1"/>
  <c r="L84" i="1" s="1"/>
  <c r="V109" i="1"/>
  <c r="U101" i="1"/>
  <c r="U102" i="1" s="1"/>
  <c r="U109" i="1"/>
  <c r="U84" i="1"/>
  <c r="B101" i="1"/>
  <c r="B109" i="1"/>
  <c r="AD83" i="1"/>
  <c r="AE83" i="1"/>
  <c r="AF83" i="1"/>
  <c r="AG83" i="1"/>
  <c r="AH83" i="1"/>
  <c r="AI83" i="1"/>
  <c r="AJ83" i="1"/>
  <c r="AK83" i="1"/>
  <c r="AL83" i="1"/>
  <c r="AM83" i="1"/>
  <c r="AN83" i="1"/>
  <c r="AO83" i="1"/>
  <c r="D51" i="1"/>
  <c r="D57" i="1" s="1"/>
  <c r="E132" i="1"/>
  <c r="D107" i="1"/>
  <c r="D106" i="1"/>
  <c r="B10" i="2"/>
  <c r="B11" i="2" s="1"/>
  <c r="C8" i="2"/>
  <c r="AA101" i="1"/>
  <c r="AA102" i="1" s="1"/>
  <c r="AA109" i="1"/>
  <c r="AA84" i="1"/>
  <c r="Q109" i="1"/>
  <c r="Q101" i="1"/>
  <c r="Q102" i="1" s="1"/>
  <c r="Q84" i="1"/>
  <c r="S109" i="1"/>
  <c r="S101" i="1"/>
  <c r="S102" i="1" s="1"/>
  <c r="S84" i="1"/>
  <c r="X84" i="1"/>
  <c r="Z101" i="1"/>
  <c r="Z102" i="1" s="1"/>
  <c r="Z109" i="1"/>
  <c r="Z84" i="1"/>
  <c r="W101" i="1"/>
  <c r="W102" i="1" s="1"/>
  <c r="W109" i="1"/>
  <c r="W84" i="1"/>
  <c r="M101" i="1" l="1"/>
  <c r="M102" i="1" s="1"/>
  <c r="H101" i="1"/>
  <c r="H102" i="1" s="1"/>
  <c r="J84" i="1"/>
  <c r="J101" i="1"/>
  <c r="J102" i="1" s="1"/>
  <c r="I84" i="1"/>
  <c r="D101" i="1"/>
  <c r="D102" i="1" s="1"/>
  <c r="Y84" i="1"/>
  <c r="T84" i="1"/>
  <c r="P109" i="1"/>
  <c r="V84" i="1"/>
  <c r="P101" i="1"/>
  <c r="Y101" i="1"/>
  <c r="Y102" i="1" s="1"/>
  <c r="X109" i="1"/>
  <c r="T109" i="1"/>
  <c r="F84" i="1"/>
  <c r="R84" i="1"/>
  <c r="AB83" i="1"/>
  <c r="AB84" i="1" s="1"/>
  <c r="F109" i="1"/>
  <c r="L101" i="1"/>
  <c r="L102" i="1" s="1"/>
  <c r="I101" i="1"/>
  <c r="I102" i="1" s="1"/>
  <c r="C84" i="1"/>
  <c r="L109" i="1"/>
  <c r="H84" i="1"/>
  <c r="R109" i="1"/>
  <c r="D84" i="1"/>
  <c r="C125" i="1"/>
  <c r="D125" i="1" s="1"/>
  <c r="E125" i="1" s="1"/>
  <c r="F125" i="1" s="1"/>
  <c r="G125" i="1" s="1"/>
  <c r="H125" i="1" s="1"/>
  <c r="I125" i="1" s="1"/>
  <c r="J125" i="1" s="1"/>
  <c r="K125" i="1" s="1"/>
  <c r="L125" i="1" s="1"/>
  <c r="M125" i="1" s="1"/>
  <c r="P125" i="1" s="1"/>
  <c r="Q125" i="1" s="1"/>
  <c r="R125" i="1" s="1"/>
  <c r="S125" i="1" s="1"/>
  <c r="T125" i="1" s="1"/>
  <c r="U125" i="1" s="1"/>
  <c r="V125" i="1" s="1"/>
  <c r="W125" i="1" s="1"/>
  <c r="X125" i="1" s="1"/>
  <c r="Y125" i="1" s="1"/>
  <c r="Z125" i="1" s="1"/>
  <c r="AA125" i="1" s="1"/>
  <c r="AD125" i="1" s="1"/>
  <c r="AE125" i="1" s="1"/>
  <c r="AF125" i="1" s="1"/>
  <c r="AG125" i="1" s="1"/>
  <c r="AH125" i="1" s="1"/>
  <c r="AI125" i="1" s="1"/>
  <c r="AJ125" i="1" s="1"/>
  <c r="AK125" i="1" s="1"/>
  <c r="AL125" i="1" s="1"/>
  <c r="AM125" i="1" s="1"/>
  <c r="AN125" i="1" s="1"/>
  <c r="AO125" i="1" s="1"/>
  <c r="E84" i="1"/>
  <c r="E109" i="1"/>
  <c r="M84" i="1"/>
  <c r="K84" i="1"/>
  <c r="K109" i="1"/>
  <c r="N83" i="1"/>
  <c r="N84" i="1" s="1"/>
  <c r="C101" i="1"/>
  <c r="C102" i="1" s="1"/>
  <c r="C112" i="1" s="1"/>
  <c r="G84" i="1"/>
  <c r="G109" i="1"/>
  <c r="D110" i="1"/>
  <c r="E51" i="1"/>
  <c r="E57" i="1" s="1"/>
  <c r="F132" i="1"/>
  <c r="E106" i="1"/>
  <c r="E107" i="1"/>
  <c r="AM101" i="1"/>
  <c r="AM102" i="1" s="1"/>
  <c r="AM84" i="1"/>
  <c r="AM109" i="1"/>
  <c r="AI109" i="1"/>
  <c r="AI101" i="1"/>
  <c r="AI102" i="1" s="1"/>
  <c r="AI84" i="1"/>
  <c r="AE101" i="1"/>
  <c r="AE102" i="1" s="1"/>
  <c r="AE109" i="1"/>
  <c r="AE84" i="1"/>
  <c r="B102" i="1"/>
  <c r="P102" i="1"/>
  <c r="AL101" i="1"/>
  <c r="AL102" i="1" s="1"/>
  <c r="AL109" i="1"/>
  <c r="AL84" i="1"/>
  <c r="AH101" i="1"/>
  <c r="AH102" i="1" s="1"/>
  <c r="AH109" i="1"/>
  <c r="AH84" i="1"/>
  <c r="AP83" i="1"/>
  <c r="AP84" i="1" s="1"/>
  <c r="AD101" i="1"/>
  <c r="AD109" i="1"/>
  <c r="AD84" i="1"/>
  <c r="B15" i="2"/>
  <c r="B19" i="2" s="1"/>
  <c r="C49" i="1"/>
  <c r="AO109" i="1"/>
  <c r="AO101" i="1"/>
  <c r="AO102" i="1" s="1"/>
  <c r="AO84" i="1"/>
  <c r="AK101" i="1"/>
  <c r="AK102" i="1" s="1"/>
  <c r="AK109" i="1"/>
  <c r="AK84" i="1"/>
  <c r="AG109" i="1"/>
  <c r="AG101" i="1"/>
  <c r="AG102" i="1" s="1"/>
  <c r="AG84" i="1"/>
  <c r="C12" i="2"/>
  <c r="D8" i="2"/>
  <c r="C10" i="2"/>
  <c r="C11" i="2" s="1"/>
  <c r="AN101" i="1"/>
  <c r="AN102" i="1" s="1"/>
  <c r="AN109" i="1"/>
  <c r="AN84" i="1"/>
  <c r="AJ101" i="1"/>
  <c r="AJ102" i="1" s="1"/>
  <c r="AJ109" i="1"/>
  <c r="AJ84" i="1"/>
  <c r="AF101" i="1"/>
  <c r="AF102" i="1" s="1"/>
  <c r="AF109" i="1"/>
  <c r="AF84" i="1"/>
  <c r="B110" i="1"/>
  <c r="D112" i="1" l="1"/>
  <c r="AB101" i="1"/>
  <c r="AB102" i="1" s="1"/>
  <c r="AB109" i="1"/>
  <c r="C86" i="1"/>
  <c r="D49" i="1" s="1"/>
  <c r="D86" i="1" s="1"/>
  <c r="N109" i="1"/>
  <c r="N101" i="1"/>
  <c r="N102" i="1" s="1"/>
  <c r="B29" i="2"/>
  <c r="B20" i="2" s="1"/>
  <c r="G132" i="1"/>
  <c r="F51" i="1"/>
  <c r="F106" i="1"/>
  <c r="F107" i="1"/>
  <c r="D12" i="2"/>
  <c r="D10" i="2"/>
  <c r="D11" i="2" s="1"/>
  <c r="E8" i="2"/>
  <c r="C13" i="2"/>
  <c r="C28" i="2" s="1"/>
  <c r="C14" i="2"/>
  <c r="AP109" i="1"/>
  <c r="AP101" i="1"/>
  <c r="AP102" i="1" s="1"/>
  <c r="AD102" i="1"/>
  <c r="B112" i="1"/>
  <c r="E110" i="1"/>
  <c r="E112" i="1" s="1"/>
  <c r="C15" i="2" l="1"/>
  <c r="C17" i="2" s="1"/>
  <c r="E49" i="1"/>
  <c r="E86" i="1" s="1"/>
  <c r="D15" i="2"/>
  <c r="E12" i="2"/>
  <c r="F8" i="2"/>
  <c r="E10" i="2"/>
  <c r="E11" i="2" s="1"/>
  <c r="F110" i="1"/>
  <c r="F112" i="1" s="1"/>
  <c r="F57" i="1"/>
  <c r="D13" i="2"/>
  <c r="D28" i="2" s="1"/>
  <c r="H132" i="1"/>
  <c r="G51" i="1"/>
  <c r="G57" i="1" s="1"/>
  <c r="G107" i="1"/>
  <c r="G106" i="1"/>
  <c r="C19" i="2" l="1"/>
  <c r="C29" i="2" s="1"/>
  <c r="C20" i="2" s="1"/>
  <c r="D17" i="2"/>
  <c r="F49" i="1"/>
  <c r="F86" i="1" s="1"/>
  <c r="E15" i="2"/>
  <c r="F12" i="2"/>
  <c r="F10" i="2"/>
  <c r="F11" i="2" s="1"/>
  <c r="G8" i="2"/>
  <c r="E13" i="2"/>
  <c r="E28" i="2" s="1"/>
  <c r="H51" i="1"/>
  <c r="H57" i="1" s="1"/>
  <c r="I132" i="1"/>
  <c r="H107" i="1"/>
  <c r="H106" i="1"/>
  <c r="G110" i="1"/>
  <c r="G112" i="1" s="1"/>
  <c r="D19" i="2" l="1"/>
  <c r="E19" i="2" s="1"/>
  <c r="E17" i="2"/>
  <c r="H110" i="1"/>
  <c r="H112" i="1" s="1"/>
  <c r="G49" i="1"/>
  <c r="G86" i="1" s="1"/>
  <c r="F15" i="2"/>
  <c r="G12" i="2"/>
  <c r="G10" i="2"/>
  <c r="G11" i="2" s="1"/>
  <c r="H8" i="2"/>
  <c r="I51" i="1"/>
  <c r="I57" i="1" s="1"/>
  <c r="J132" i="1"/>
  <c r="K132" i="1" s="1"/>
  <c r="I106" i="1"/>
  <c r="I107" i="1"/>
  <c r="F13" i="2"/>
  <c r="F28" i="2" s="1"/>
  <c r="D29" i="2" l="1"/>
  <c r="D20" i="2" s="1"/>
  <c r="F17" i="2"/>
  <c r="I110" i="1"/>
  <c r="I112" i="1" s="1"/>
  <c r="G13" i="2"/>
  <c r="G28" i="2" s="1"/>
  <c r="E29" i="2"/>
  <c r="F19" i="2"/>
  <c r="J51" i="1"/>
  <c r="J57" i="1" s="1"/>
  <c r="J107" i="1"/>
  <c r="J106" i="1"/>
  <c r="H12" i="2"/>
  <c r="H10" i="2"/>
  <c r="H11" i="2" s="1"/>
  <c r="I8" i="2"/>
  <c r="G15" i="2"/>
  <c r="H49" i="1"/>
  <c r="H86" i="1" s="1"/>
  <c r="E20" i="2" l="1"/>
  <c r="G17" i="2"/>
  <c r="J110" i="1"/>
  <c r="J112" i="1" s="1"/>
  <c r="H13" i="2"/>
  <c r="H28" i="2" s="1"/>
  <c r="G19" i="2"/>
  <c r="F29" i="2"/>
  <c r="I12" i="2"/>
  <c r="I10" i="2"/>
  <c r="I11" i="2" s="1"/>
  <c r="J8" i="2"/>
  <c r="H15" i="2"/>
  <c r="I49" i="1"/>
  <c r="I86" i="1" s="1"/>
  <c r="L132" i="1"/>
  <c r="K51" i="1"/>
  <c r="K57" i="1" s="1"/>
  <c r="K107" i="1"/>
  <c r="K106" i="1"/>
  <c r="F20" i="2" l="1"/>
  <c r="H17" i="2"/>
  <c r="I13" i="2"/>
  <c r="I28" i="2" s="1"/>
  <c r="K110" i="1"/>
  <c r="K112" i="1" s="1"/>
  <c r="I15" i="2"/>
  <c r="J49" i="1"/>
  <c r="J86" i="1" s="1"/>
  <c r="J12" i="2"/>
  <c r="K8" i="2"/>
  <c r="J10" i="2"/>
  <c r="J11" i="2" s="1"/>
  <c r="H19" i="2"/>
  <c r="G29" i="2"/>
  <c r="M132" i="1"/>
  <c r="L51" i="1"/>
  <c r="L57" i="1" s="1"/>
  <c r="L107" i="1"/>
  <c r="L106" i="1"/>
  <c r="G20" i="2" l="1"/>
  <c r="I17" i="2"/>
  <c r="J13" i="2"/>
  <c r="J28" i="2" s="1"/>
  <c r="I19" i="2"/>
  <c r="H29" i="2"/>
  <c r="P132" i="1"/>
  <c r="M51" i="1"/>
  <c r="M106" i="1"/>
  <c r="M107" i="1"/>
  <c r="N107" i="1" s="1"/>
  <c r="L8" i="2"/>
  <c r="K12" i="2"/>
  <c r="K10" i="2"/>
  <c r="K11" i="2" s="1"/>
  <c r="J15" i="2"/>
  <c r="K49" i="1"/>
  <c r="K86" i="1" s="1"/>
  <c r="L110" i="1"/>
  <c r="L112" i="1" s="1"/>
  <c r="H20" i="2" l="1"/>
  <c r="J17" i="2"/>
  <c r="K13" i="2"/>
  <c r="K28" i="2" s="1"/>
  <c r="M110" i="1"/>
  <c r="M112" i="1" s="1"/>
  <c r="N106" i="1"/>
  <c r="N110" i="1" s="1"/>
  <c r="N112" i="1" s="1"/>
  <c r="J19" i="2"/>
  <c r="I29" i="2"/>
  <c r="M57" i="1"/>
  <c r="N51" i="1"/>
  <c r="N57" i="1" s="1"/>
  <c r="N86" i="1" s="1"/>
  <c r="P49" i="1" s="1"/>
  <c r="K15" i="2"/>
  <c r="L49" i="1"/>
  <c r="L86" i="1" s="1"/>
  <c r="L12" i="2"/>
  <c r="L10" i="2"/>
  <c r="L11" i="2" s="1"/>
  <c r="M8" i="2"/>
  <c r="Q132" i="1"/>
  <c r="P51" i="1"/>
  <c r="P106" i="1"/>
  <c r="P107" i="1"/>
  <c r="I20" i="2" l="1"/>
  <c r="K17" i="2"/>
  <c r="L13" i="2"/>
  <c r="L28" i="2" s="1"/>
  <c r="P110" i="1"/>
  <c r="P112" i="1" s="1"/>
  <c r="AB49" i="1"/>
  <c r="P57" i="1"/>
  <c r="P86" i="1" s="1"/>
  <c r="R132" i="1"/>
  <c r="Q51" i="1"/>
  <c r="Q57" i="1" s="1"/>
  <c r="Q106" i="1"/>
  <c r="Q107" i="1"/>
  <c r="L15" i="2"/>
  <c r="M49" i="1"/>
  <c r="M86" i="1" s="1"/>
  <c r="M15" i="2" s="1"/>
  <c r="O8" i="2"/>
  <c r="M12" i="2"/>
  <c r="M10" i="2"/>
  <c r="M11" i="2" s="1"/>
  <c r="J29" i="2"/>
  <c r="K19" i="2"/>
  <c r="J20" i="2" l="1"/>
  <c r="L17" i="2"/>
  <c r="M17" i="2" s="1"/>
  <c r="M13" i="2"/>
  <c r="M28" i="2" s="1"/>
  <c r="O15" i="2"/>
  <c r="Q49" i="1"/>
  <c r="Q86" i="1" s="1"/>
  <c r="Q110" i="1"/>
  <c r="Q112" i="1" s="1"/>
  <c r="O12" i="2"/>
  <c r="O10" i="2"/>
  <c r="O11" i="2" s="1"/>
  <c r="P8" i="2"/>
  <c r="K29" i="2"/>
  <c r="L19" i="2"/>
  <c r="S132" i="1"/>
  <c r="R107" i="1"/>
  <c r="R106" i="1"/>
  <c r="R51" i="1"/>
  <c r="K20" i="2" l="1"/>
  <c r="O13" i="2"/>
  <c r="O28" i="2" s="1"/>
  <c r="O17" i="2"/>
  <c r="R57" i="1"/>
  <c r="R110" i="1"/>
  <c r="R112" i="1" s="1"/>
  <c r="L29" i="2"/>
  <c r="M19" i="2"/>
  <c r="S51" i="1"/>
  <c r="S57" i="1" s="1"/>
  <c r="T132" i="1"/>
  <c r="S106" i="1"/>
  <c r="S107" i="1"/>
  <c r="Q8" i="2"/>
  <c r="P12" i="2"/>
  <c r="P10" i="2"/>
  <c r="P11" i="2" s="1"/>
  <c r="R49" i="1"/>
  <c r="P15" i="2"/>
  <c r="L20" i="2" l="1"/>
  <c r="P13" i="2"/>
  <c r="P28" i="2" s="1"/>
  <c r="R86" i="1"/>
  <c r="S49" i="1" s="1"/>
  <c r="S86" i="1" s="1"/>
  <c r="P17" i="2"/>
  <c r="S110" i="1"/>
  <c r="S112" i="1" s="1"/>
  <c r="U132" i="1"/>
  <c r="T51" i="1"/>
  <c r="T107" i="1"/>
  <c r="T106" i="1"/>
  <c r="R8" i="2"/>
  <c r="Q10" i="2"/>
  <c r="Q11" i="2" s="1"/>
  <c r="Q12" i="2"/>
  <c r="M29" i="2"/>
  <c r="O19" i="2"/>
  <c r="M20" i="2" l="1"/>
  <c r="Q13" i="2"/>
  <c r="Q28" i="2" s="1"/>
  <c r="Q15" i="2"/>
  <c r="Q17" i="2" s="1"/>
  <c r="R15" i="2"/>
  <c r="T49" i="1"/>
  <c r="V132" i="1"/>
  <c r="U51" i="1"/>
  <c r="U57" i="1" s="1"/>
  <c r="U106" i="1"/>
  <c r="U107" i="1"/>
  <c r="T57" i="1"/>
  <c r="O29" i="2"/>
  <c r="P19" i="2"/>
  <c r="T110" i="1"/>
  <c r="T112" i="1" s="1"/>
  <c r="R12" i="2"/>
  <c r="R10" i="2"/>
  <c r="R11" i="2" s="1"/>
  <c r="S8" i="2"/>
  <c r="O20" i="2" l="1"/>
  <c r="R13" i="2"/>
  <c r="R28" i="2" s="1"/>
  <c r="R17" i="2"/>
  <c r="T86" i="1"/>
  <c r="S15" i="2" s="1"/>
  <c r="U110" i="1"/>
  <c r="U112" i="1" s="1"/>
  <c r="S10" i="2"/>
  <c r="S11" i="2" s="1"/>
  <c r="T8" i="2"/>
  <c r="S12" i="2"/>
  <c r="S13" i="2" s="1"/>
  <c r="S28" i="2" s="1"/>
  <c r="Q19" i="2"/>
  <c r="P29" i="2"/>
  <c r="W132" i="1"/>
  <c r="V51" i="1"/>
  <c r="V107" i="1"/>
  <c r="V106" i="1"/>
  <c r="P20" i="2" l="1"/>
  <c r="U49" i="1"/>
  <c r="U86" i="1" s="1"/>
  <c r="T15" i="2" s="1"/>
  <c r="S17" i="2"/>
  <c r="V110" i="1"/>
  <c r="V112" i="1" s="1"/>
  <c r="V57" i="1"/>
  <c r="X132" i="1"/>
  <c r="W51" i="1"/>
  <c r="W57" i="1" s="1"/>
  <c r="W106" i="1"/>
  <c r="W107" i="1"/>
  <c r="Q29" i="2"/>
  <c r="R19" i="2"/>
  <c r="T12" i="2"/>
  <c r="T13" i="2" s="1"/>
  <c r="T28" i="2" s="1"/>
  <c r="U8" i="2"/>
  <c r="T10" i="2"/>
  <c r="T11" i="2" s="1"/>
  <c r="Q20" i="2" l="1"/>
  <c r="V49" i="1"/>
  <c r="V86" i="1" s="1"/>
  <c r="U15" i="2" s="1"/>
  <c r="T17" i="2"/>
  <c r="R29" i="2"/>
  <c r="S19" i="2"/>
  <c r="W110" i="1"/>
  <c r="W112" i="1" s="1"/>
  <c r="V8" i="2"/>
  <c r="U12" i="2"/>
  <c r="U13" i="2" s="1"/>
  <c r="U28" i="2" s="1"/>
  <c r="U10" i="2"/>
  <c r="U11" i="2" s="1"/>
  <c r="Y132" i="1"/>
  <c r="X51" i="1"/>
  <c r="X106" i="1"/>
  <c r="X107" i="1"/>
  <c r="R20" i="2" l="1"/>
  <c r="W49" i="1"/>
  <c r="W86" i="1" s="1"/>
  <c r="V15" i="2" s="1"/>
  <c r="U17" i="2"/>
  <c r="S29" i="2"/>
  <c r="T19" i="2"/>
  <c r="X57" i="1"/>
  <c r="Z132" i="1"/>
  <c r="Y107" i="1"/>
  <c r="Y51" i="1"/>
  <c r="Y57" i="1" s="1"/>
  <c r="Y106" i="1"/>
  <c r="V12" i="2"/>
  <c r="V13" i="2" s="1"/>
  <c r="V28" i="2" s="1"/>
  <c r="V10" i="2"/>
  <c r="V11" i="2" s="1"/>
  <c r="W8" i="2"/>
  <c r="X110" i="1"/>
  <c r="X112" i="1" s="1"/>
  <c r="S20" i="2" l="1"/>
  <c r="X49" i="1"/>
  <c r="X86" i="1" s="1"/>
  <c r="V17" i="2"/>
  <c r="W10" i="2"/>
  <c r="W11" i="2" s="1"/>
  <c r="X8" i="2"/>
  <c r="W12" i="2"/>
  <c r="W13" i="2" s="1"/>
  <c r="W28" i="2" s="1"/>
  <c r="U19" i="2"/>
  <c r="T29" i="2"/>
  <c r="AA132" i="1"/>
  <c r="Z51" i="1"/>
  <c r="Z57" i="1" s="1"/>
  <c r="Z107" i="1"/>
  <c r="Z106" i="1"/>
  <c r="Y110" i="1"/>
  <c r="Y112" i="1" s="1"/>
  <c r="T20" i="2" l="1"/>
  <c r="W15" i="2"/>
  <c r="W17" i="2" s="1"/>
  <c r="Y49" i="1"/>
  <c r="Y86" i="1" s="1"/>
  <c r="Z49" i="1" s="1"/>
  <c r="Z86" i="1" s="1"/>
  <c r="Z110" i="1"/>
  <c r="Z112" i="1" s="1"/>
  <c r="Y8" i="2"/>
  <c r="X10" i="2"/>
  <c r="X11" i="2" s="1"/>
  <c r="X12" i="2"/>
  <c r="X13" i="2" s="1"/>
  <c r="X28" i="2" s="1"/>
  <c r="AD132" i="1"/>
  <c r="AA51" i="1"/>
  <c r="AA107" i="1"/>
  <c r="AB107" i="1" s="1"/>
  <c r="AA106" i="1"/>
  <c r="U29" i="2"/>
  <c r="V19" i="2"/>
  <c r="U20" i="2" l="1"/>
  <c r="X15" i="2"/>
  <c r="X17" i="2"/>
  <c r="AA110" i="1"/>
  <c r="AA112" i="1" s="1"/>
  <c r="AB106" i="1"/>
  <c r="AB110" i="1" s="1"/>
  <c r="AB112" i="1" s="1"/>
  <c r="Z8" i="2"/>
  <c r="Y12" i="2"/>
  <c r="Y13" i="2" s="1"/>
  <c r="Y28" i="2" s="1"/>
  <c r="Y10" i="2"/>
  <c r="Y11" i="2" s="1"/>
  <c r="Y15" i="2"/>
  <c r="AA49" i="1"/>
  <c r="V29" i="2"/>
  <c r="W19" i="2"/>
  <c r="AA57" i="1"/>
  <c r="AB51" i="1"/>
  <c r="AB57" i="1" s="1"/>
  <c r="AB86" i="1" s="1"/>
  <c r="AD49" i="1" s="1"/>
  <c r="AE132" i="1"/>
  <c r="AD51" i="1"/>
  <c r="AD107" i="1"/>
  <c r="AD106" i="1"/>
  <c r="V20" i="2" l="1"/>
  <c r="AA86" i="1"/>
  <c r="Z15" i="2" s="1"/>
  <c r="Y17" i="2"/>
  <c r="AD110" i="1"/>
  <c r="AD112" i="1" s="1"/>
  <c r="AD57" i="1"/>
  <c r="AD86" i="1" s="1"/>
  <c r="AE49" i="1" s="1"/>
  <c r="W29" i="2"/>
  <c r="X19" i="2"/>
  <c r="AF132" i="1"/>
  <c r="AE107" i="1"/>
  <c r="AE106" i="1"/>
  <c r="AE51" i="1"/>
  <c r="AE57" i="1" s="1"/>
  <c r="AP49" i="1"/>
  <c r="Z12" i="2"/>
  <c r="Z13" i="2" s="1"/>
  <c r="Z28" i="2" s="1"/>
  <c r="Z10" i="2"/>
  <c r="Z11" i="2" s="1"/>
  <c r="W20" i="2" l="1"/>
  <c r="Z17" i="2"/>
  <c r="AE110" i="1"/>
  <c r="AE112" i="1" s="1"/>
  <c r="X29" i="2"/>
  <c r="Y19" i="2"/>
  <c r="AE86" i="1"/>
  <c r="AF49" i="1" s="1"/>
  <c r="AG132" i="1"/>
  <c r="AF107" i="1"/>
  <c r="AF106" i="1"/>
  <c r="AF51" i="1"/>
  <c r="AF57" i="1" s="1"/>
  <c r="X20" i="2" l="1"/>
  <c r="AH132" i="1"/>
  <c r="AG107" i="1"/>
  <c r="AG106" i="1"/>
  <c r="AG51" i="1"/>
  <c r="AG57" i="1" s="1"/>
  <c r="AF86" i="1"/>
  <c r="AG49" i="1" s="1"/>
  <c r="Z19" i="2"/>
  <c r="Z29" i="2" s="1"/>
  <c r="Y29" i="2"/>
  <c r="AF110" i="1"/>
  <c r="AF112" i="1" s="1"/>
  <c r="Y20" i="2" l="1"/>
  <c r="Z20" i="2" s="1"/>
  <c r="AG86" i="1"/>
  <c r="AH49" i="1" s="1"/>
  <c r="AI132" i="1"/>
  <c r="AH107" i="1"/>
  <c r="AH106" i="1"/>
  <c r="AH51" i="1"/>
  <c r="AG110" i="1"/>
  <c r="AG112" i="1" s="1"/>
  <c r="AH110" i="1" l="1"/>
  <c r="AH112" i="1" s="1"/>
  <c r="AJ132" i="1"/>
  <c r="AI107" i="1"/>
  <c r="AI106" i="1"/>
  <c r="AI51" i="1"/>
  <c r="AI57" i="1" s="1"/>
  <c r="AH57" i="1"/>
  <c r="AH86" i="1" s="1"/>
  <c r="AI49" i="1" s="1"/>
  <c r="AI110" i="1" l="1"/>
  <c r="AI112" i="1" s="1"/>
  <c r="AI86" i="1"/>
  <c r="AJ49" i="1" s="1"/>
  <c r="AK132" i="1"/>
  <c r="AJ51" i="1"/>
  <c r="AJ57" i="1" s="1"/>
  <c r="AJ106" i="1"/>
  <c r="AJ107" i="1"/>
  <c r="AJ110" i="1" l="1"/>
  <c r="AJ112" i="1" s="1"/>
  <c r="AJ86" i="1"/>
  <c r="AK49" i="1" s="1"/>
  <c r="AL132" i="1"/>
  <c r="AK107" i="1"/>
  <c r="AK106" i="1"/>
  <c r="AK51" i="1"/>
  <c r="AK57" i="1" s="1"/>
  <c r="AK86" i="1" l="1"/>
  <c r="AL49" i="1" s="1"/>
  <c r="AK110" i="1"/>
  <c r="AK112" i="1" s="1"/>
  <c r="AM132" i="1"/>
  <c r="AL51" i="1"/>
  <c r="AL57" i="1" s="1"/>
  <c r="AL107" i="1"/>
  <c r="AL106" i="1"/>
  <c r="AL110" i="1" l="1"/>
  <c r="AL112" i="1" s="1"/>
  <c r="AL86" i="1"/>
  <c r="AM49" i="1" s="1"/>
  <c r="AN132" i="1"/>
  <c r="AM107" i="1"/>
  <c r="AM106" i="1"/>
  <c r="AM51" i="1"/>
  <c r="AM57" i="1" s="1"/>
  <c r="AM110" i="1" l="1"/>
  <c r="AM112" i="1" s="1"/>
  <c r="AM86" i="1"/>
  <c r="AN49" i="1" s="1"/>
  <c r="AO132" i="1"/>
  <c r="AN107" i="1"/>
  <c r="AN51" i="1"/>
  <c r="AN57" i="1" s="1"/>
  <c r="AN106" i="1"/>
  <c r="AN86" i="1" l="1"/>
  <c r="AO49" i="1" s="1"/>
  <c r="AO107" i="1"/>
  <c r="AP107" i="1" s="1"/>
  <c r="AO106" i="1"/>
  <c r="AO51" i="1"/>
  <c r="AN110" i="1"/>
  <c r="AN112" i="1" s="1"/>
  <c r="AO110" i="1" l="1"/>
  <c r="AO112" i="1" s="1"/>
  <c r="AP106" i="1"/>
  <c r="AP110" i="1" s="1"/>
  <c r="AP112" i="1" s="1"/>
  <c r="AO57" i="1"/>
  <c r="AO86" i="1" s="1"/>
  <c r="AP51" i="1"/>
  <c r="AP57" i="1" s="1"/>
  <c r="AP86" i="1" s="1"/>
</calcChain>
</file>

<file path=xl/sharedStrings.xml><?xml version="1.0" encoding="utf-8"?>
<sst xmlns="http://schemas.openxmlformats.org/spreadsheetml/2006/main" count="416" uniqueCount="180">
  <si>
    <t>PASS</t>
  </si>
  <si>
    <t>SSI</t>
  </si>
  <si>
    <t>Total Sales</t>
  </si>
  <si>
    <t>PASS (Unearned)</t>
    <phoneticPr fontId="0" type="noConversion"/>
  </si>
  <si>
    <t>PASS (Earned)</t>
    <phoneticPr fontId="0" type="noConversion"/>
  </si>
  <si>
    <t>Yearly Break Even Sales</t>
  </si>
  <si>
    <t>Monthly Break Even Sales</t>
  </si>
  <si>
    <t>Break Even Sales = Fixed Costs/(1-(COGS/Gross Sales))</t>
  </si>
  <si>
    <t>Payroll expenses (taxes, etc.)</t>
  </si>
  <si>
    <t>Supplies (office &amp; oper.)</t>
  </si>
  <si>
    <t>Repairs &amp; maintenance</t>
  </si>
  <si>
    <t>Advertising</t>
  </si>
  <si>
    <t>Car, delivery &amp; travel</t>
  </si>
  <si>
    <t>Accounting &amp; legal</t>
  </si>
  <si>
    <t>Rent</t>
  </si>
  <si>
    <t>Utilities</t>
  </si>
  <si>
    <t>Insurance</t>
  </si>
  <si>
    <t>1619b State Threshold</t>
    <phoneticPr fontId="6" type="noConversion"/>
  </si>
  <si>
    <t>Federal Minimum Wage</t>
    <phoneticPr fontId="6" type="noConversion"/>
  </si>
  <si>
    <t>Taxes (real estate, etc.)</t>
  </si>
  <si>
    <t>Interest</t>
  </si>
  <si>
    <t>Other (specify)</t>
  </si>
  <si>
    <t>Miscellaneous</t>
  </si>
  <si>
    <t>Gross wages (Non-owner)</t>
  </si>
  <si>
    <t>Loan principal payment</t>
  </si>
  <si>
    <t>Capital purchase (specify)</t>
  </si>
  <si>
    <t>Total cost of sales</t>
  </si>
  <si>
    <t>Loan/ other cash inj.</t>
  </si>
  <si>
    <t>Other (Specify)</t>
  </si>
  <si>
    <t>Current Minimum Wage =</t>
  </si>
  <si>
    <t>COGS Product/Service 4 (Specify)</t>
    <phoneticPr fontId="0" type="noConversion"/>
  </si>
  <si>
    <t>Net Profit (Owner's Earnings)</t>
  </si>
  <si>
    <t>Minimum Wage</t>
  </si>
  <si>
    <t>Total Hours Worked (month)</t>
    <phoneticPr fontId="0" type="noConversion"/>
  </si>
  <si>
    <t>Days since Launch</t>
    <phoneticPr fontId="0" type="noConversion"/>
  </si>
  <si>
    <t>Total Expenses</t>
  </si>
  <si>
    <t>Net Profit</t>
  </si>
  <si>
    <t>Revenue (Sales)</t>
  </si>
  <si>
    <t>Total Revenue (Sales)</t>
  </si>
  <si>
    <t>SSI</t>
    <phoneticPr fontId="0" type="noConversion"/>
  </si>
  <si>
    <t>Months of PASS Operation</t>
  </si>
  <si>
    <t>Minimum Wage Analysis</t>
  </si>
  <si>
    <t>Cash Flow Analysis</t>
  </si>
  <si>
    <t>Closure-Minimum Wage</t>
  </si>
  <si>
    <t>Closure-Operating Cash</t>
  </si>
  <si>
    <t>Stability-Operating Cash</t>
  </si>
  <si>
    <t>Stability-Minimum Wage</t>
  </si>
  <si>
    <r>
      <t>Reviewed or Approved</t>
    </r>
    <r>
      <rPr>
        <sz val="12"/>
        <rFont val="Arial"/>
        <family val="2"/>
      </rPr>
      <t xml:space="preserve">: </t>
    </r>
  </si>
  <si>
    <t>Counselor’s initials:</t>
  </si>
  <si>
    <t>Comments:      </t>
  </si>
  <si>
    <t>Product/Service 4 (Specify)</t>
  </si>
  <si>
    <t>SSDI Extended Period of Eligibility</t>
  </si>
  <si>
    <t>Countable Earned</t>
    <phoneticPr fontId="0" type="noConversion"/>
  </si>
  <si>
    <t>Countable Unearned</t>
    <phoneticPr fontId="0" type="noConversion"/>
  </si>
  <si>
    <t>Medicaid Status</t>
    <phoneticPr fontId="0" type="noConversion"/>
  </si>
  <si>
    <t>Total Cost of Sales</t>
  </si>
  <si>
    <t>Gross Profit</t>
  </si>
  <si>
    <t>Expenses</t>
  </si>
  <si>
    <t>Owner's Draw</t>
  </si>
  <si>
    <t>Cash Flow</t>
  </si>
  <si>
    <t>Profit &amp; Loss</t>
  </si>
  <si>
    <t>Sep</t>
  </si>
  <si>
    <t>Oct</t>
  </si>
  <si>
    <t>Nov</t>
  </si>
  <si>
    <t>Dec</t>
  </si>
  <si>
    <t>Total</t>
  </si>
  <si>
    <t>Jan</t>
  </si>
  <si>
    <t>Feb</t>
  </si>
  <si>
    <t>Mar</t>
  </si>
  <si>
    <t>Apr</t>
  </si>
  <si>
    <t>May</t>
  </si>
  <si>
    <t>Jun</t>
  </si>
  <si>
    <t>Jul</t>
  </si>
  <si>
    <t>Aug</t>
  </si>
  <si>
    <t>Starting Cash</t>
  </si>
  <si>
    <t>Cash In</t>
  </si>
  <si>
    <t>Income Exclusions</t>
    <phoneticPr fontId="0" type="noConversion"/>
  </si>
  <si>
    <t xml:space="preserve">Cost of Sales </t>
    <phoneticPr fontId="0" type="noConversion"/>
  </si>
  <si>
    <t>Product/Service 1 (Specify)</t>
    <phoneticPr fontId="0" type="noConversion"/>
  </si>
  <si>
    <t>Product/Service 2 (Specify)</t>
    <phoneticPr fontId="0" type="noConversion"/>
  </si>
  <si>
    <t>Total Cash In</t>
  </si>
  <si>
    <t>Cash Out</t>
  </si>
  <si>
    <t>Ending Cash</t>
  </si>
  <si>
    <t>Personal Living</t>
  </si>
  <si>
    <t>Personal Income</t>
  </si>
  <si>
    <t>SSDI</t>
  </si>
  <si>
    <t>Total Personal Income</t>
  </si>
  <si>
    <t>Personal Expenses</t>
  </si>
  <si>
    <t>Room &amp; Board</t>
  </si>
  <si>
    <t>Benefits Analysis</t>
  </si>
  <si>
    <t>SSDI Trial Work Period (TWP)</t>
  </si>
  <si>
    <t>SSDI Cessation Month</t>
  </si>
  <si>
    <t>SSDI (3) Grace Months</t>
  </si>
  <si>
    <t>Telephone</t>
  </si>
  <si>
    <t>Break Even Sales</t>
  </si>
  <si>
    <t>Discretionary Income</t>
  </si>
  <si>
    <t>Jan</t>
    <phoneticPr fontId="5" type="noConversion"/>
  </si>
  <si>
    <t>Feb</t>
    <phoneticPr fontId="5" type="noConversion"/>
  </si>
  <si>
    <t>Self-Employment Taxes (Specify)</t>
  </si>
  <si>
    <t>Yes</t>
  </si>
  <si>
    <t>No</t>
  </si>
  <si>
    <r>
      <t xml:space="preserve">General Information </t>
    </r>
    <r>
      <rPr>
        <b/>
        <sz val="1"/>
        <color indexed="9"/>
        <rFont val="Cambria Math"/>
        <family val="1"/>
      </rPr>
      <t> </t>
    </r>
    <r>
      <rPr>
        <b/>
        <sz val="12"/>
        <color indexed="9"/>
        <rFont val="Arial"/>
        <family val="2"/>
      </rPr>
      <t xml:space="preserve"> </t>
    </r>
  </si>
  <si>
    <t>     </t>
  </si>
  <si>
    <r>
      <t>X</t>
    </r>
    <r>
      <rPr>
        <b/>
        <sz val="12"/>
        <rFont val="Arial"/>
        <family val="2"/>
      </rPr>
      <t xml:space="preserve">       </t>
    </r>
  </si>
  <si>
    <t>Date:</t>
  </si>
  <si>
    <t>Product/Service 3 (Specify)</t>
    <phoneticPr fontId="0" type="noConversion"/>
  </si>
  <si>
    <t>COGS Product/Service 2 (Specify)</t>
    <phoneticPr fontId="0" type="noConversion"/>
  </si>
  <si>
    <t>COGS Product/Service 3 (Specify)</t>
    <phoneticPr fontId="0" type="noConversion"/>
  </si>
  <si>
    <t>Owner's Cash Infusion</t>
  </si>
  <si>
    <t>Depreciation</t>
  </si>
  <si>
    <t>Loan Interest</t>
  </si>
  <si>
    <t>Item</t>
  </si>
  <si>
    <t>Other</t>
  </si>
  <si>
    <t>Sept</t>
  </si>
  <si>
    <t>Amount</t>
  </si>
  <si>
    <t>Funding Source</t>
  </si>
  <si>
    <t>PASS Funding</t>
  </si>
  <si>
    <t>Other Funding</t>
  </si>
  <si>
    <t>Total Start-Up/Funding Requirements</t>
  </si>
  <si>
    <t>Total MONTHLY Funding</t>
  </si>
  <si>
    <t>By signing below, I, the Supported Self-Employment Specialist, certify that I have worked with the consumer to submit the financials within this Excel Workbook.</t>
  </si>
  <si>
    <t>End of worksheet</t>
  </si>
  <si>
    <t>Stability/Closure Analysis</t>
  </si>
  <si>
    <t>Months at minimum wage, post stability</t>
  </si>
  <si>
    <t xml:space="preserve">3 month's Operating Capital </t>
  </si>
  <si>
    <t>1 month's Operating Expenses</t>
  </si>
  <si>
    <t>      </t>
  </si>
  <si>
    <t>Trial Work Period (TWP) Amount (enter TWP amount for current year)</t>
  </si>
  <si>
    <t>Wage Closure</t>
  </si>
  <si>
    <t>Cash Closure</t>
  </si>
  <si>
    <t>CASE CLOSURE</t>
  </si>
  <si>
    <t xml:space="preserve">Individual Threshold </t>
  </si>
  <si>
    <t>Business Information</t>
  </si>
  <si>
    <t>Enter the SSI Annual Federal Benefit Rate for the current year OR the Maximum SSI Benefit Amount (if less than the Federal Benefit Rate)</t>
  </si>
  <si>
    <t>SSI Amount Driver Calculation for rows 98 &amp; 128</t>
  </si>
  <si>
    <t>Substantial Gainful Activity: Blind  (enter SGA amount for current year)</t>
  </si>
  <si>
    <t>BWE</t>
  </si>
  <si>
    <r>
      <t xml:space="preserve">If you are not satisfied with assistance you received or the figures noted in the Excel worksheet, do not sign. Contact your TWC VR counselor. </t>
    </r>
    <r>
      <rPr>
        <b/>
        <sz val="1"/>
        <rFont val="Arial"/>
        <family val="2"/>
      </rPr>
      <t> </t>
    </r>
    <r>
      <rPr>
        <b/>
        <sz val="12"/>
        <rFont val="Arial"/>
        <family val="2"/>
      </rPr>
      <t xml:space="preserve">  </t>
    </r>
  </si>
  <si>
    <r>
      <t xml:space="preserve">TWC-VRS Use Only  </t>
    </r>
    <r>
      <rPr>
        <b/>
        <sz val="1"/>
        <color indexed="9"/>
        <rFont val="Arial"/>
        <family val="2"/>
      </rPr>
      <t> </t>
    </r>
  </si>
  <si>
    <t>VRS case number:</t>
  </si>
  <si>
    <t>    </t>
  </si>
  <si>
    <r>
      <t>Self-Employment Financial Projection Spreadsheet</t>
    </r>
    <r>
      <rPr>
        <b/>
        <sz val="16"/>
        <rFont val="Arial"/>
        <family val="2"/>
      </rPr>
      <t xml:space="preserve"> (Statutory Blindness) </t>
    </r>
  </si>
  <si>
    <t>Customer name:</t>
  </si>
  <si>
    <t xml:space="preserve"> Self-Employment Specialist’s signature:</t>
  </si>
  <si>
    <t>By signing below, I the customer or authorized representative, agree that I have worked with the customer to submit the financials within this Excel workbook. I also certify that my business's bookkeeping system supports the figures entered into this Excel workbook.</t>
  </si>
  <si>
    <t>Customer's Signature:</t>
  </si>
  <si>
    <t>Customer’s legally authorized representative’s signature (if any):</t>
  </si>
  <si>
    <r>
      <rPr>
        <sz val="12"/>
        <rFont val="Arial"/>
        <family val="2"/>
      </rPr>
      <t>Business Name</t>
    </r>
    <r>
      <rPr>
        <b/>
        <sz val="12"/>
        <rFont val="Arial"/>
        <family val="2"/>
      </rPr>
      <t xml:space="preserve"> (Enter the name of the Business)</t>
    </r>
  </si>
  <si>
    <r>
      <rPr>
        <sz val="12"/>
        <rFont val="Arial"/>
        <family val="2"/>
      </rPr>
      <t>Year of Business Launch</t>
    </r>
    <r>
      <rPr>
        <b/>
        <sz val="12"/>
        <rFont val="Arial"/>
        <family val="2"/>
      </rPr>
      <t xml:space="preserve"> (Enter the 4-digit year the business begins)</t>
    </r>
  </si>
  <si>
    <r>
      <t>Month of Business Launch (</t>
    </r>
    <r>
      <rPr>
        <b/>
        <sz val="12"/>
        <rFont val="Arial"/>
        <family val="2"/>
      </rPr>
      <t>Select starting month from drop down list</t>
    </r>
    <r>
      <rPr>
        <sz val="12"/>
        <rFont val="Arial"/>
        <family val="2"/>
      </rPr>
      <t>)</t>
    </r>
  </si>
  <si>
    <r>
      <t xml:space="preserve">Supplemental Security Income (SSI)                                                                                                                                                                                                                            </t>
    </r>
    <r>
      <rPr>
        <i/>
        <sz val="12"/>
        <rFont val="Arial"/>
        <family val="2"/>
      </rPr>
      <t>(Complete this section only if receiving SSI)</t>
    </r>
  </si>
  <si>
    <r>
      <t xml:space="preserve">Maximum Benefit Amount </t>
    </r>
    <r>
      <rPr>
        <b/>
        <sz val="12"/>
        <rFont val="Arial"/>
        <family val="2"/>
      </rPr>
      <t>(leave blank if not eligible for SSI)</t>
    </r>
  </si>
  <si>
    <r>
      <t xml:space="preserve">Medicaid </t>
    </r>
    <r>
      <rPr>
        <b/>
        <sz val="12"/>
        <rFont val="Arial"/>
        <family val="2"/>
      </rPr>
      <t>(Select Yes or No from dropdown list)</t>
    </r>
  </si>
  <si>
    <r>
      <t xml:space="preserve">Social Security Disability Insurance (SSDI)                                                                                                                                                                                                                            </t>
    </r>
    <r>
      <rPr>
        <i/>
        <sz val="12"/>
        <rFont val="Arial"/>
        <family val="2"/>
      </rPr>
      <t>(Complete this section only if receiving SSDI)</t>
    </r>
  </si>
  <si>
    <r>
      <t xml:space="preserve">Full Benefit Amount </t>
    </r>
    <r>
      <rPr>
        <b/>
        <sz val="12"/>
        <rFont val="Arial"/>
        <family val="2"/>
      </rPr>
      <t>(leave blank if not eligible for SSDI)</t>
    </r>
  </si>
  <si>
    <r>
      <t>#TWP used prior to business launch (</t>
    </r>
    <r>
      <rPr>
        <b/>
        <sz val="12"/>
        <rFont val="Arial"/>
        <family val="2"/>
      </rPr>
      <t>Enter number from 0-9</t>
    </r>
    <r>
      <rPr>
        <sz val="12"/>
        <rFont val="Arial"/>
        <family val="2"/>
      </rPr>
      <t>)</t>
    </r>
  </si>
  <si>
    <r>
      <t>EPE months used as of January Year 1 (</t>
    </r>
    <r>
      <rPr>
        <b/>
        <sz val="12"/>
        <rFont val="Arial"/>
        <family val="2"/>
      </rPr>
      <t>Enter number from 0-36</t>
    </r>
    <r>
      <rPr>
        <sz val="12"/>
        <rFont val="Arial"/>
        <family val="2"/>
      </rPr>
      <t>)</t>
    </r>
  </si>
  <si>
    <r>
      <t xml:space="preserve">Cessation? </t>
    </r>
    <r>
      <rPr>
        <b/>
        <sz val="12"/>
        <rFont val="Arial"/>
        <family val="2"/>
      </rPr>
      <t xml:space="preserve"> (Select Yes or No from drop down list)</t>
    </r>
  </si>
  <si>
    <r>
      <t xml:space="preserve">Plan to Achieve Self-Support (PASS)                                                                                                                                                                                                                            </t>
    </r>
    <r>
      <rPr>
        <i/>
        <sz val="12"/>
        <rFont val="Arial"/>
        <family val="2"/>
      </rPr>
      <t>(Complete this section only if using PASS)</t>
    </r>
  </si>
  <si>
    <r>
      <t xml:space="preserve">Month PASS begins </t>
    </r>
    <r>
      <rPr>
        <b/>
        <sz val="12"/>
        <rFont val="Arial"/>
        <family val="2"/>
      </rPr>
      <t>(Select month PASS begins from drop down list.  Leave blank if not using PASS.)</t>
    </r>
  </si>
  <si>
    <r>
      <t xml:space="preserve">Year PASS begins </t>
    </r>
    <r>
      <rPr>
        <b/>
        <sz val="12"/>
        <rFont val="Arial"/>
        <family val="2"/>
      </rPr>
      <t>(Enter the 4-digit year PASS begins. Leave cell blank if not using PASS.)</t>
    </r>
  </si>
  <si>
    <r>
      <t xml:space="preserve">How many months will PASS operate? </t>
    </r>
    <r>
      <rPr>
        <b/>
        <sz val="12"/>
        <rFont val="Arial"/>
        <family val="2"/>
      </rPr>
      <t>(Enter total months PASS will operate. Leave blank if not using PASS.)</t>
    </r>
  </si>
  <si>
    <t>Customer/Family Contribution</t>
  </si>
  <si>
    <t>Customer/Family</t>
  </si>
  <si>
    <t>TX VR</t>
  </si>
  <si>
    <t>TX RSD (VR) Funding</t>
  </si>
  <si>
    <t>Total TX RSD VR Expenses</t>
  </si>
  <si>
    <t>Total # Hours Worked (month)</t>
  </si>
  <si>
    <t>COGS Product/Service 1 (Specify)</t>
  </si>
  <si>
    <t>Outside services</t>
  </si>
  <si>
    <t>Other expenses (specify)</t>
  </si>
  <si>
    <t>Unpaid Help</t>
  </si>
  <si>
    <t>Unincurred Expenses</t>
  </si>
  <si>
    <t>IRWE</t>
  </si>
  <si>
    <r>
      <rPr>
        <b/>
        <sz val="12"/>
        <rFont val="Arial"/>
        <family val="2"/>
      </rPr>
      <t>Navigation instructions:</t>
    </r>
    <r>
      <rPr>
        <sz val="12"/>
        <rFont val="Arial"/>
        <family val="2"/>
      </rPr>
      <t xml:space="preserve"> Press TAB to move to input areas. Press UP or DOWN ARROW in column A to read through the worksheet. Press CTRL + PGDN or CTRL + PGUP to navigate between sheets.</t>
    </r>
  </si>
  <si>
    <r>
      <t xml:space="preserve">
Instructions:
</t>
    </r>
    <r>
      <rPr>
        <sz val="12"/>
        <rFont val="Arial"/>
        <family val="2"/>
      </rPr>
      <t xml:space="preserve">Enter data in the highlighted cells (solid border) for each month for the identified information.
All "clear" cells (borderless) calculate independently.
Press TAB to move to input areas. Column totals appear at the end of the input sections; press the ARROW keys to move to the end of the input area in column A to locate these totals. 
Press CTRL + PGDN or CTRL + PGUP to navigate between sheets.
</t>
    </r>
  </si>
  <si>
    <r>
      <rPr>
        <b/>
        <sz val="12"/>
        <rFont val="Arial"/>
        <family val="2"/>
      </rPr>
      <t>Instructions:</t>
    </r>
    <r>
      <rPr>
        <sz val="12"/>
        <rFont val="Arial"/>
        <family val="2"/>
      </rPr>
      <t xml:space="preserve">
Enter data in the highlighted cells (solid border) for each month for the identified information.
All "clear" cells (borderless) calculate independently.
Press CTRL + PGDN or CTRL + PGUP to navigate between sheets.</t>
    </r>
  </si>
  <si>
    <r>
      <rPr>
        <b/>
        <sz val="12"/>
        <rFont val="Arial"/>
        <family val="2"/>
      </rPr>
      <t>Instructions:</t>
    </r>
    <r>
      <rPr>
        <sz val="12"/>
        <rFont val="Arial"/>
        <family val="2"/>
      </rPr>
      <t xml:space="preserve">
This worksheet contains calculations and is read only. Press the ARROW keys to read the data in each cell.
Press CTRL + PGDN or CTRL + PGUP to navigate between sheets.
Coral lines (dotted border) indicate "stability" status.
Green lines (solid border) indicate "closure" status.
</t>
    </r>
  </si>
  <si>
    <r>
      <rPr>
        <b/>
        <sz val="12"/>
        <rFont val="Arial"/>
        <family val="2"/>
      </rPr>
      <t>Instructions:</t>
    </r>
    <r>
      <rPr>
        <sz val="12"/>
        <rFont val="Arial"/>
        <family val="2"/>
      </rPr>
      <t xml:space="preserve">
Press TAB to move to input areas. Press UP or DOWN ARROW in column A to read through the worksheet. Press CTRL + PGDN or CTRL + PGUP to navigate between sheets.
Solid border fields are required. Dotted border fields are required only if the business owner receives SSI, SSDI, and/or PASS, respectively.</t>
    </r>
  </si>
  <si>
    <t>revised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</si>
</sst>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2" x14ac:knownFonts="1">
    <font>
      <sz val="10"/>
      <name val="Arial"/>
    </font>
    <font>
      <sz val="10"/>
      <name val="Arial"/>
      <family val="2"/>
    </font>
    <font>
      <b/>
      <sz val="16"/>
      <name val="Arial"/>
      <family val="2"/>
    </font>
    <font>
      <sz val="12"/>
      <name val="Arial"/>
      <family val="2"/>
    </font>
    <font>
      <b/>
      <sz val="10"/>
      <name val="Arial"/>
      <family val="2"/>
    </font>
    <font>
      <sz val="8"/>
      <name val="Arial"/>
      <family val="2"/>
    </font>
    <font>
      <sz val="8"/>
      <name val="Verdana"/>
      <family val="2"/>
    </font>
    <font>
      <b/>
      <sz val="12"/>
      <name val="Arial"/>
      <family val="2"/>
    </font>
    <font>
      <b/>
      <sz val="12"/>
      <color indexed="9"/>
      <name val="Arial"/>
      <family val="2"/>
    </font>
    <font>
      <b/>
      <sz val="1"/>
      <color indexed="9"/>
      <name val="Cambria Math"/>
      <family val="1"/>
    </font>
    <font>
      <b/>
      <sz val="12"/>
      <name val="Arial"/>
      <family val="2"/>
    </font>
    <font>
      <b/>
      <sz val="20"/>
      <name val="Arial"/>
      <family val="2"/>
    </font>
    <font>
      <b/>
      <sz val="1"/>
      <name val="Arial"/>
      <family val="2"/>
    </font>
    <font>
      <b/>
      <sz val="1"/>
      <color indexed="9"/>
      <name val="Arial"/>
      <family val="2"/>
    </font>
    <font>
      <sz val="8"/>
      <name val="Times New Roman"/>
      <family val="1"/>
    </font>
    <font>
      <b/>
      <sz val="12"/>
      <color indexed="9"/>
      <name val="Arial"/>
      <family val="2"/>
    </font>
    <font>
      <sz val="10"/>
      <color theme="0"/>
      <name val="Arial"/>
      <family val="2"/>
    </font>
    <font>
      <sz val="10"/>
      <color theme="1"/>
      <name val="Arial"/>
      <family val="2"/>
    </font>
    <font>
      <u/>
      <sz val="10"/>
      <color theme="10"/>
      <name val="Arial"/>
      <family val="2"/>
    </font>
    <font>
      <u/>
      <sz val="10"/>
      <color theme="11"/>
      <name val="Arial"/>
      <family val="2"/>
    </font>
    <font>
      <b/>
      <u/>
      <sz val="16"/>
      <name val="Arial"/>
      <family val="2"/>
    </font>
    <font>
      <b/>
      <u/>
      <sz val="12"/>
      <name val="Arial"/>
      <family val="2"/>
    </font>
    <font>
      <sz val="10"/>
      <color rgb="FFFF0000"/>
      <name val="Arial"/>
      <family val="2"/>
    </font>
    <font>
      <sz val="48"/>
      <color theme="1"/>
      <name val="Arial"/>
      <family val="2"/>
    </font>
    <font>
      <i/>
      <sz val="12"/>
      <name val="Arial"/>
      <family val="2"/>
    </font>
    <font>
      <sz val="12"/>
      <color rgb="FFFF0000"/>
      <name val="Arial"/>
      <family val="2"/>
    </font>
    <font>
      <b/>
      <sz val="12"/>
      <color indexed="41"/>
      <name val="Arial"/>
      <family val="2"/>
    </font>
    <font>
      <sz val="12"/>
      <color indexed="9"/>
      <name val="Arial"/>
      <family val="2"/>
    </font>
    <font>
      <sz val="12"/>
      <color indexed="41"/>
      <name val="Arial"/>
      <family val="2"/>
    </font>
    <font>
      <u/>
      <sz val="12"/>
      <name val="Arial"/>
      <family val="2"/>
    </font>
    <font>
      <sz val="12"/>
      <color theme="0"/>
      <name val="Arial"/>
      <family val="2"/>
    </font>
    <font>
      <sz val="12"/>
      <color theme="1"/>
      <name val="Arial"/>
      <family val="2"/>
    </font>
  </fonts>
  <fills count="14">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theme="9" tint="0.39997558519241921"/>
        <bgColor indexed="64"/>
      </patternFill>
    </fill>
    <fill>
      <patternFill patternType="solid">
        <fgColor rgb="FF92D050"/>
        <bgColor indexed="64"/>
      </patternFill>
    </fill>
    <fill>
      <patternFill patternType="solid">
        <fgColor theme="0"/>
        <bgColor indexed="64"/>
      </patternFill>
    </fill>
    <fill>
      <patternFill patternType="solid">
        <fgColor rgb="FF00000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1"/>
        <bgColor indexed="64"/>
      </patternFill>
    </fill>
    <fill>
      <patternFill patternType="solid">
        <fgColor theme="4" tint="0.79998168889431442"/>
        <bgColor indexed="64"/>
      </patternFill>
    </fill>
    <fill>
      <patternFill patternType="solid">
        <fgColor theme="4" tint="0.59999389629810485"/>
        <bgColor indexed="64"/>
      </patternFill>
    </fill>
  </fills>
  <borders count="103">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top style="hair">
        <color auto="1"/>
      </top>
      <bottom style="hair">
        <color auto="1"/>
      </bottom>
      <diagonal/>
    </border>
    <border>
      <left/>
      <right/>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bottom style="thin">
        <color auto="1"/>
      </bottom>
      <diagonal/>
    </border>
    <border>
      <left/>
      <right style="hair">
        <color auto="1"/>
      </right>
      <top/>
      <bottom/>
      <diagonal/>
    </border>
    <border>
      <left style="hair">
        <color auto="1"/>
      </left>
      <right style="hair">
        <color auto="1"/>
      </right>
      <top/>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thin">
        <color auto="1"/>
      </right>
      <top/>
      <bottom/>
      <diagonal/>
    </border>
    <border>
      <left/>
      <right/>
      <top style="thin">
        <color auto="1"/>
      </top>
      <bottom style="hair">
        <color auto="1"/>
      </bottom>
      <diagonal/>
    </border>
    <border>
      <left style="thin">
        <color auto="1"/>
      </left>
      <right/>
      <top style="hair">
        <color auto="1"/>
      </top>
      <bottom style="hair">
        <color auto="1"/>
      </bottom>
      <diagonal/>
    </border>
    <border>
      <left style="hair">
        <color auto="1"/>
      </left>
      <right style="thin">
        <color auto="1"/>
      </right>
      <top style="hair">
        <color auto="1"/>
      </top>
      <bottom style="hair">
        <color auto="1"/>
      </bottom>
      <diagonal/>
    </border>
    <border>
      <left/>
      <right style="thin">
        <color auto="1"/>
      </right>
      <top/>
      <bottom/>
      <diagonal/>
    </border>
    <border>
      <left style="hair">
        <color auto="1"/>
      </left>
      <right style="hair">
        <color auto="1"/>
      </right>
      <top style="hair">
        <color auto="1"/>
      </top>
      <bottom style="double">
        <color auto="1"/>
      </bottom>
      <diagonal/>
    </border>
    <border>
      <left/>
      <right style="hair">
        <color auto="1"/>
      </right>
      <top style="thin">
        <color auto="1"/>
      </top>
      <bottom/>
      <diagonal/>
    </border>
    <border>
      <left style="hair">
        <color auto="1"/>
      </left>
      <right style="hair">
        <color auto="1"/>
      </right>
      <top style="thin">
        <color auto="1"/>
      </top>
      <bottom/>
      <diagonal/>
    </border>
    <border>
      <left/>
      <right style="hair">
        <color auto="1"/>
      </right>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thin">
        <color auto="1"/>
      </top>
      <bottom style="thin">
        <color auto="1"/>
      </bottom>
      <diagonal/>
    </border>
    <border>
      <left/>
      <right/>
      <top style="hair">
        <color auto="1"/>
      </top>
      <bottom style="double">
        <color auto="1"/>
      </bottom>
      <diagonal/>
    </border>
    <border>
      <left style="thin">
        <color auto="1"/>
      </left>
      <right style="hair">
        <color auto="1"/>
      </right>
      <top/>
      <bottom style="hair">
        <color auto="1"/>
      </bottom>
      <diagonal/>
    </border>
    <border>
      <left style="thin">
        <color auto="1"/>
      </left>
      <right/>
      <top/>
      <bottom style="medium">
        <color auto="1"/>
      </bottom>
      <diagonal/>
    </border>
    <border>
      <left style="thin">
        <color auto="1"/>
      </left>
      <right/>
      <top style="medium">
        <color auto="1"/>
      </top>
      <bottom/>
      <diagonal/>
    </border>
    <border>
      <left style="thin">
        <color auto="1"/>
      </left>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right style="thin">
        <color auto="1"/>
      </right>
      <top/>
      <bottom style="medium">
        <color auto="1"/>
      </bottom>
      <diagonal/>
    </border>
    <border>
      <left/>
      <right style="thin">
        <color auto="1"/>
      </right>
      <top style="medium">
        <color auto="1"/>
      </top>
      <bottom style="medium">
        <color auto="1"/>
      </bottom>
      <diagonal/>
    </border>
    <border>
      <left/>
      <right style="thin">
        <color auto="1"/>
      </right>
      <top style="medium">
        <color auto="1"/>
      </top>
      <bottom/>
      <diagonal/>
    </border>
    <border>
      <left/>
      <right style="hair">
        <color auto="1"/>
      </right>
      <top/>
      <bottom style="hair">
        <color auto="1"/>
      </bottom>
      <diagonal/>
    </border>
    <border>
      <left style="mediumDashed">
        <color auto="1"/>
      </left>
      <right style="hair">
        <color auto="1"/>
      </right>
      <top style="mediumDashed">
        <color auto="1"/>
      </top>
      <bottom style="mediumDashed">
        <color auto="1"/>
      </bottom>
      <diagonal/>
    </border>
    <border>
      <left style="hair">
        <color auto="1"/>
      </left>
      <right style="hair">
        <color auto="1"/>
      </right>
      <top style="mediumDashed">
        <color auto="1"/>
      </top>
      <bottom style="mediumDashed">
        <color auto="1"/>
      </bottom>
      <diagonal/>
    </border>
    <border>
      <left/>
      <right/>
      <top style="mediumDashed">
        <color auto="1"/>
      </top>
      <bottom style="mediumDashed">
        <color auto="1"/>
      </bottom>
      <diagonal/>
    </border>
    <border>
      <left/>
      <right style="hair">
        <color auto="1"/>
      </right>
      <top style="mediumDashed">
        <color auto="1"/>
      </top>
      <bottom style="mediumDashed">
        <color auto="1"/>
      </bottom>
      <diagonal/>
    </border>
    <border>
      <left style="hair">
        <color auto="1"/>
      </left>
      <right style="mediumDashed">
        <color auto="1"/>
      </right>
      <top style="mediumDashed">
        <color auto="1"/>
      </top>
      <bottom style="mediumDashed">
        <color auto="1"/>
      </bottom>
      <diagonal/>
    </border>
    <border>
      <left style="medium">
        <color indexed="64"/>
      </left>
      <right style="hair">
        <color auto="1"/>
      </right>
      <top style="medium">
        <color indexed="64"/>
      </top>
      <bottom style="medium">
        <color indexed="64"/>
      </bottom>
      <diagonal/>
    </border>
    <border>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auto="1"/>
      </left>
      <right/>
      <top/>
      <bottom style="hair">
        <color auto="1"/>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mediumDashed">
        <color auto="1"/>
      </left>
      <right style="mediumDashed">
        <color auto="1"/>
      </right>
      <top style="mediumDashed">
        <color auto="1"/>
      </top>
      <bottom style="hair">
        <color auto="1"/>
      </bottom>
      <diagonal/>
    </border>
    <border>
      <left style="mediumDashed">
        <color auto="1"/>
      </left>
      <right style="mediumDashed">
        <color auto="1"/>
      </right>
      <top style="hair">
        <color auto="1"/>
      </top>
      <bottom style="hair">
        <color auto="1"/>
      </bottom>
      <diagonal/>
    </border>
    <border>
      <left style="mediumDashed">
        <color auto="1"/>
      </left>
      <right style="mediumDashed">
        <color auto="1"/>
      </right>
      <top style="hair">
        <color auto="1"/>
      </top>
      <bottom style="mediumDashed">
        <color auto="1"/>
      </bottom>
      <diagonal/>
    </border>
    <border>
      <left style="mediumDashed">
        <color auto="1"/>
      </left>
      <right style="mediumDashed">
        <color auto="1"/>
      </right>
      <top/>
      <bottom style="hair">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hair">
        <color auto="1"/>
      </right>
      <top style="medium">
        <color indexed="64"/>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hair">
        <color auto="1"/>
      </right>
      <top style="hair">
        <color auto="1"/>
      </top>
      <bottom style="medium">
        <color indexed="64"/>
      </bottom>
      <diagonal/>
    </border>
    <border>
      <left/>
      <right style="medium">
        <color indexed="64"/>
      </right>
      <top style="hair">
        <color auto="1"/>
      </top>
      <bottom style="medium">
        <color indexed="64"/>
      </bottom>
      <diagonal/>
    </border>
    <border>
      <left/>
      <right style="hair">
        <color auto="1"/>
      </right>
      <top style="hair">
        <color auto="1"/>
      </top>
      <bottom style="thin">
        <color auto="1"/>
      </bottom>
      <diagonal/>
    </border>
    <border>
      <left style="medium">
        <color indexed="64"/>
      </left>
      <right style="hair">
        <color auto="1"/>
      </right>
      <top style="hair">
        <color auto="1"/>
      </top>
      <bottom/>
      <diagonal/>
    </border>
    <border>
      <left style="hair">
        <color auto="1"/>
      </left>
      <right style="medium">
        <color indexed="64"/>
      </right>
      <top style="hair">
        <color auto="1"/>
      </top>
      <bottom/>
      <diagonal/>
    </border>
    <border>
      <left style="thin">
        <color auto="1"/>
      </left>
      <right style="hair">
        <color auto="1"/>
      </right>
      <top style="hair">
        <color auto="1"/>
      </top>
      <bottom/>
      <diagonal/>
    </border>
    <border>
      <left style="thin">
        <color auto="1"/>
      </left>
      <right style="hair">
        <color auto="1"/>
      </right>
      <top/>
      <bottom style="thin">
        <color auto="1"/>
      </bottom>
      <diagonal/>
    </border>
    <border>
      <left style="thin">
        <color auto="1"/>
      </left>
      <right/>
      <top style="thin">
        <color auto="1"/>
      </top>
      <bottom/>
      <diagonal/>
    </border>
    <border>
      <left style="hair">
        <color auto="1"/>
      </left>
      <right style="thin">
        <color auto="1"/>
      </right>
      <top style="thin">
        <color auto="1"/>
      </top>
      <bottom/>
      <diagonal/>
    </border>
    <border>
      <left/>
      <right style="thin">
        <color auto="1"/>
      </right>
      <top style="thin">
        <color auto="1"/>
      </top>
      <bottom/>
      <diagonal/>
    </border>
    <border>
      <left style="medium">
        <color indexed="64"/>
      </left>
      <right/>
      <top style="medium">
        <color indexed="64"/>
      </top>
      <bottom style="hair">
        <color auto="1"/>
      </bottom>
      <diagonal/>
    </border>
    <border>
      <left style="hair">
        <color auto="1"/>
      </left>
      <right style="thin">
        <color auto="1"/>
      </right>
      <top style="medium">
        <color indexed="64"/>
      </top>
      <bottom/>
      <diagonal/>
    </border>
    <border>
      <left/>
      <right/>
      <top style="medium">
        <color indexed="64"/>
      </top>
      <bottom style="hair">
        <color auto="1"/>
      </bottom>
      <diagonal/>
    </border>
    <border>
      <left style="hair">
        <color auto="1"/>
      </left>
      <right style="thin">
        <color auto="1"/>
      </right>
      <top style="medium">
        <color indexed="64"/>
      </top>
      <bottom style="hair">
        <color auto="1"/>
      </bottom>
      <diagonal/>
    </border>
    <border>
      <left style="thin">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style="medium">
        <color indexed="64"/>
      </bottom>
      <diagonal/>
    </border>
    <border>
      <left style="thin">
        <color auto="1"/>
      </left>
      <right/>
      <top style="hair">
        <color auto="1"/>
      </top>
      <bottom style="medium">
        <color indexed="64"/>
      </bottom>
      <diagonal/>
    </border>
    <border>
      <left style="hair">
        <color auto="1"/>
      </left>
      <right style="thin">
        <color auto="1"/>
      </right>
      <top style="hair">
        <color auto="1"/>
      </top>
      <bottom style="medium">
        <color indexed="64"/>
      </bottom>
      <diagonal/>
    </border>
    <border>
      <left/>
      <right/>
      <top style="hair">
        <color auto="1"/>
      </top>
      <bottom style="medium">
        <color indexed="64"/>
      </bottom>
      <diagonal/>
    </border>
    <border>
      <left style="thin">
        <color auto="1"/>
      </left>
      <right style="hair">
        <color auto="1"/>
      </right>
      <top style="hair">
        <color auto="1"/>
      </top>
      <bottom style="medium">
        <color indexed="64"/>
      </bottom>
      <diagonal/>
    </border>
  </borders>
  <cellStyleXfs count="51">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502">
    <xf numFmtId="0" fontId="0" fillId="0" borderId="0" xfId="0"/>
    <xf numFmtId="0" fontId="3" fillId="0" borderId="0" xfId="0" applyFont="1"/>
    <xf numFmtId="0" fontId="0" fillId="2" borderId="0" xfId="0" applyFill="1"/>
    <xf numFmtId="0" fontId="0" fillId="2" borderId="0" xfId="0" applyFill="1" applyAlignment="1">
      <alignment horizontal="center"/>
    </xf>
    <xf numFmtId="0" fontId="10" fillId="0" borderId="17" xfId="0" applyFont="1" applyBorder="1" applyAlignment="1">
      <alignment vertical="top" wrapText="1"/>
    </xf>
    <xf numFmtId="0" fontId="14" fillId="0" borderId="0" xfId="0" applyFont="1"/>
    <xf numFmtId="0" fontId="16" fillId="2" borderId="0" xfId="0" applyFont="1" applyFill="1"/>
    <xf numFmtId="0" fontId="22" fillId="2" borderId="0" xfId="0" applyFont="1" applyFill="1"/>
    <xf numFmtId="0" fontId="22" fillId="2" borderId="0" xfId="0" applyFont="1" applyFill="1" applyAlignment="1">
      <alignment vertical="center"/>
    </xf>
    <xf numFmtId="0" fontId="1" fillId="0" borderId="0" xfId="0" applyFont="1"/>
    <xf numFmtId="0" fontId="1" fillId="0" borderId="0" xfId="0" applyFont="1" applyFill="1"/>
    <xf numFmtId="0" fontId="0" fillId="0" borderId="0" xfId="0" applyAlignment="1">
      <alignment vertical="center"/>
    </xf>
    <xf numFmtId="0" fontId="10" fillId="0" borderId="50" xfId="0" applyFont="1" applyBorder="1" applyAlignment="1">
      <alignment vertical="top" wrapText="1"/>
    </xf>
    <xf numFmtId="0" fontId="10" fillId="0" borderId="33" xfId="0" applyFont="1" applyBorder="1" applyAlignment="1">
      <alignment vertical="top" wrapText="1"/>
    </xf>
    <xf numFmtId="0" fontId="10" fillId="0" borderId="45" xfId="0" applyFont="1" applyBorder="1" applyAlignment="1">
      <alignment vertical="top"/>
    </xf>
    <xf numFmtId="0" fontId="10" fillId="0" borderId="50" xfId="0" applyFont="1" applyBorder="1" applyAlignment="1">
      <alignment wrapText="1"/>
    </xf>
    <xf numFmtId="0" fontId="0" fillId="0" borderId="0" xfId="0" applyAlignment="1"/>
    <xf numFmtId="0" fontId="1" fillId="0" borderId="0" xfId="0" applyFont="1" applyFill="1" applyProtection="1"/>
    <xf numFmtId="0" fontId="3" fillId="12" borderId="18" xfId="0" applyFont="1" applyFill="1" applyBorder="1" applyAlignment="1" applyProtection="1">
      <alignment vertical="center" wrapText="1"/>
      <protection locked="0"/>
    </xf>
    <xf numFmtId="0" fontId="3" fillId="12" borderId="48" xfId="0" applyFont="1" applyFill="1" applyBorder="1" applyAlignment="1" applyProtection="1">
      <alignment vertical="center" wrapText="1"/>
      <protection locked="0"/>
    </xf>
    <xf numFmtId="0" fontId="0" fillId="2" borderId="0" xfId="0" applyFill="1" applyAlignment="1" applyProtection="1">
      <alignment horizontal="center"/>
    </xf>
    <xf numFmtId="0" fontId="7" fillId="0" borderId="0" xfId="0" applyFont="1" applyFill="1" applyAlignment="1">
      <alignment horizontal="left" vertical="center" wrapText="1"/>
    </xf>
    <xf numFmtId="0" fontId="3" fillId="12" borderId="46" xfId="0" applyFont="1" applyFill="1" applyBorder="1" applyAlignment="1" applyProtection="1">
      <alignment vertical="center" wrapText="1"/>
      <protection locked="0"/>
    </xf>
    <xf numFmtId="0" fontId="0" fillId="6" borderId="0" xfId="0" applyFill="1" applyBorder="1"/>
    <xf numFmtId="0" fontId="3" fillId="0" borderId="0" xfId="0" applyFont="1" applyAlignment="1" applyProtection="1">
      <alignment horizontal="left"/>
    </xf>
    <xf numFmtId="0" fontId="3" fillId="0" borderId="0" xfId="0" applyFont="1" applyProtection="1">
      <protection hidden="1"/>
    </xf>
    <xf numFmtId="0" fontId="21" fillId="2" borderId="0" xfId="0" applyFont="1" applyFill="1" applyAlignment="1" applyProtection="1">
      <alignment horizontal="left"/>
      <protection hidden="1"/>
    </xf>
    <xf numFmtId="0" fontId="21" fillId="2" borderId="0" xfId="0" applyFont="1" applyFill="1" applyBorder="1" applyAlignment="1" applyProtection="1">
      <alignment horizontal="left"/>
      <protection hidden="1"/>
    </xf>
    <xf numFmtId="0" fontId="0" fillId="2" borderId="0" xfId="0" applyFont="1" applyFill="1"/>
    <xf numFmtId="0" fontId="0" fillId="2" borderId="0" xfId="0" applyFill="1" applyProtection="1"/>
    <xf numFmtId="0" fontId="4" fillId="6" borderId="0" xfId="0" applyFont="1" applyFill="1" applyBorder="1" applyAlignment="1" applyProtection="1">
      <alignment horizontal="left" vertical="center"/>
    </xf>
    <xf numFmtId="0" fontId="0" fillId="6" borderId="0" xfId="0" applyFill="1" applyBorder="1" applyProtection="1"/>
    <xf numFmtId="0" fontId="0" fillId="6" borderId="0" xfId="0" applyFill="1" applyProtection="1"/>
    <xf numFmtId="1" fontId="17" fillId="6" borderId="0" xfId="0" applyNumberFormat="1" applyFont="1" applyFill="1" applyBorder="1" applyAlignment="1" applyProtection="1">
      <alignment horizontal="center"/>
    </xf>
    <xf numFmtId="1" fontId="16" fillId="6" borderId="0" xfId="0" applyNumberFormat="1" applyFont="1" applyFill="1" applyBorder="1" applyAlignment="1" applyProtection="1">
      <alignment horizontal="center"/>
    </xf>
    <xf numFmtId="0" fontId="16" fillId="2" borderId="0" xfId="0" applyFont="1" applyFill="1" applyProtection="1"/>
    <xf numFmtId="0" fontId="0" fillId="2" borderId="0" xfId="0" applyFill="1" applyAlignment="1" applyProtection="1">
      <alignment horizontal="left"/>
    </xf>
    <xf numFmtId="0" fontId="16" fillId="2" borderId="0" xfId="0" applyFont="1" applyFill="1" applyAlignment="1" applyProtection="1">
      <alignment horizontal="center"/>
    </xf>
    <xf numFmtId="0" fontId="0" fillId="2" borderId="0" xfId="0" applyFont="1" applyFill="1" applyAlignment="1" applyProtection="1">
      <alignment horizontal="center"/>
    </xf>
    <xf numFmtId="0" fontId="17" fillId="2" borderId="0" xfId="0" applyFont="1" applyFill="1"/>
    <xf numFmtId="0" fontId="17" fillId="2" borderId="0" xfId="0" applyFont="1" applyFill="1" applyAlignment="1">
      <alignment horizontal="center"/>
    </xf>
    <xf numFmtId="0" fontId="23" fillId="2" borderId="0" xfId="0" applyFont="1" applyFill="1" applyAlignment="1" applyProtection="1">
      <alignment vertical="center"/>
    </xf>
    <xf numFmtId="0" fontId="17" fillId="0" borderId="0" xfId="0" applyFont="1"/>
    <xf numFmtId="0" fontId="16" fillId="2" borderId="0" xfId="0" applyFont="1" applyFill="1" applyAlignment="1">
      <alignment horizontal="center"/>
    </xf>
    <xf numFmtId="0" fontId="16" fillId="2" borderId="0" xfId="0" applyFont="1" applyFill="1" applyAlignment="1">
      <alignment horizontal="center" vertical="center"/>
    </xf>
    <xf numFmtId="0" fontId="16" fillId="2" borderId="0" xfId="0" applyFont="1" applyFill="1" applyAlignment="1" applyProtection="1">
      <alignment horizontal="center" vertical="center"/>
    </xf>
    <xf numFmtId="0" fontId="16" fillId="2" borderId="0" xfId="0" applyFont="1" applyFill="1" applyAlignment="1" applyProtection="1">
      <alignment vertical="center"/>
    </xf>
    <xf numFmtId="0" fontId="16" fillId="2" borderId="0" xfId="0" applyFont="1" applyFill="1" applyAlignment="1">
      <alignment vertical="center"/>
    </xf>
    <xf numFmtId="0" fontId="7" fillId="0" borderId="47" xfId="0" applyFont="1" applyBorder="1" applyAlignment="1">
      <alignment vertical="top" wrapText="1"/>
    </xf>
    <xf numFmtId="0" fontId="7" fillId="6" borderId="12" xfId="0" applyFont="1" applyFill="1" applyBorder="1" applyAlignment="1" applyProtection="1">
      <alignment horizontal="left"/>
    </xf>
    <xf numFmtId="0" fontId="3" fillId="0" borderId="0" xfId="0" applyFont="1" applyFill="1" applyBorder="1" applyProtection="1"/>
    <xf numFmtId="0" fontId="3" fillId="6" borderId="0" xfId="0" applyFont="1" applyFill="1"/>
    <xf numFmtId="0" fontId="3" fillId="2" borderId="0" xfId="0" applyFont="1" applyFill="1" applyProtection="1"/>
    <xf numFmtId="0" fontId="3" fillId="2" borderId="0" xfId="0" applyFont="1" applyFill="1" applyBorder="1"/>
    <xf numFmtId="0" fontId="3" fillId="2" borderId="12" xfId="0" applyFont="1" applyFill="1" applyBorder="1" applyProtection="1"/>
    <xf numFmtId="0" fontId="3" fillId="2" borderId="11" xfId="0" applyFont="1" applyFill="1" applyBorder="1" applyProtection="1"/>
    <xf numFmtId="0" fontId="3" fillId="2" borderId="0" xfId="0" applyFont="1" applyFill="1" applyBorder="1" applyProtection="1"/>
    <xf numFmtId="0" fontId="3" fillId="2" borderId="0" xfId="0" applyFont="1" applyFill="1" applyBorder="1" applyAlignment="1" applyProtection="1">
      <alignment wrapText="1"/>
    </xf>
    <xf numFmtId="0" fontId="3" fillId="2" borderId="0" xfId="0" applyFont="1" applyFill="1"/>
    <xf numFmtId="0" fontId="3" fillId="0" borderId="0" xfId="0" applyFont="1" applyFill="1" applyBorder="1" applyAlignment="1" applyProtection="1">
      <alignment horizontal="center"/>
    </xf>
    <xf numFmtId="0" fontId="3" fillId="2" borderId="0" xfId="0" applyFont="1" applyFill="1" applyProtection="1">
      <protection locked="0"/>
    </xf>
    <xf numFmtId="0" fontId="25" fillId="2" borderId="0" xfId="0" applyFont="1" applyFill="1" applyAlignment="1">
      <alignment horizontal="center"/>
    </xf>
    <xf numFmtId="0" fontId="3" fillId="8" borderId="26" xfId="0" applyFont="1" applyFill="1" applyBorder="1" applyAlignment="1" applyProtection="1">
      <alignment horizontal="right"/>
      <protection locked="0"/>
    </xf>
    <xf numFmtId="0" fontId="3" fillId="8" borderId="29" xfId="0" applyFont="1" applyFill="1" applyBorder="1" applyAlignment="1" applyProtection="1">
      <alignment horizontal="right"/>
      <protection locked="0"/>
    </xf>
    <xf numFmtId="0" fontId="3" fillId="10" borderId="11" xfId="0" applyFont="1" applyFill="1" applyBorder="1" applyAlignment="1" applyProtection="1">
      <alignment horizontal="right"/>
      <protection locked="0"/>
    </xf>
    <xf numFmtId="0" fontId="3" fillId="10" borderId="32" xfId="0" applyFont="1" applyFill="1" applyBorder="1" applyAlignment="1" applyProtection="1">
      <alignment horizontal="right"/>
      <protection locked="0"/>
    </xf>
    <xf numFmtId="0" fontId="3" fillId="8" borderId="38" xfId="0" applyFont="1" applyFill="1" applyBorder="1" applyAlignment="1" applyProtection="1">
      <alignment horizontal="right"/>
      <protection locked="0"/>
    </xf>
    <xf numFmtId="0" fontId="3" fillId="8" borderId="32" xfId="0" applyFont="1" applyFill="1" applyBorder="1" applyAlignment="1" applyProtection="1">
      <alignment horizontal="right"/>
      <protection locked="0"/>
    </xf>
    <xf numFmtId="0" fontId="3" fillId="10" borderId="26" xfId="0" applyFont="1" applyFill="1" applyBorder="1" applyAlignment="1" applyProtection="1">
      <alignment horizontal="right"/>
      <protection locked="0"/>
    </xf>
    <xf numFmtId="0" fontId="7" fillId="0" borderId="0" xfId="0" applyFont="1" applyProtection="1">
      <protection hidden="1"/>
    </xf>
    <xf numFmtId="0" fontId="3" fillId="8" borderId="31" xfId="0" applyFont="1" applyFill="1" applyBorder="1" applyAlignment="1" applyProtection="1">
      <alignment horizontal="right"/>
      <protection locked="0"/>
    </xf>
    <xf numFmtId="0" fontId="3" fillId="10" borderId="31" xfId="0" applyFont="1" applyFill="1" applyBorder="1" applyAlignment="1" applyProtection="1">
      <alignment horizontal="right"/>
      <protection locked="0"/>
    </xf>
    <xf numFmtId="0" fontId="7" fillId="0" borderId="11" xfId="0" applyFont="1" applyBorder="1" applyProtection="1">
      <protection hidden="1"/>
    </xf>
    <xf numFmtId="0" fontId="3" fillId="0" borderId="22" xfId="0" applyFont="1" applyBorder="1" applyProtection="1">
      <protection hidden="1"/>
    </xf>
    <xf numFmtId="0" fontId="7" fillId="0" borderId="22" xfId="0" applyFont="1" applyBorder="1" applyProtection="1">
      <protection hidden="1"/>
    </xf>
    <xf numFmtId="0" fontId="3" fillId="0" borderId="5" xfId="0" applyFont="1" applyBorder="1" applyProtection="1">
      <protection hidden="1"/>
    </xf>
    <xf numFmtId="0" fontId="7" fillId="0" borderId="5" xfId="0" applyFont="1" applyBorder="1" applyProtection="1">
      <protection hidden="1"/>
    </xf>
    <xf numFmtId="0" fontId="3" fillId="0" borderId="34" xfId="0" applyFont="1" applyBorder="1" applyProtection="1">
      <protection hidden="1"/>
    </xf>
    <xf numFmtId="0" fontId="7" fillId="0" borderId="0" xfId="0" applyFont="1" applyAlignment="1" applyProtection="1">
      <alignment wrapText="1"/>
      <protection hidden="1"/>
    </xf>
    <xf numFmtId="0" fontId="3" fillId="11" borderId="0" xfId="0" applyFont="1" applyFill="1" applyProtection="1">
      <protection hidden="1"/>
    </xf>
    <xf numFmtId="0" fontId="7" fillId="0" borderId="0" xfId="0" applyFont="1" applyFill="1" applyBorder="1" applyProtection="1">
      <protection hidden="1"/>
    </xf>
    <xf numFmtId="0" fontId="26" fillId="0" borderId="0" xfId="0" applyFont="1" applyFill="1"/>
    <xf numFmtId="0" fontId="7" fillId="0" borderId="3" xfId="0" applyFont="1" applyBorder="1" applyAlignment="1" applyProtection="1">
      <alignment horizontal="center"/>
      <protection hidden="1"/>
    </xf>
    <xf numFmtId="0" fontId="7" fillId="0" borderId="3" xfId="0" applyFont="1" applyFill="1" applyBorder="1" applyAlignment="1" applyProtection="1">
      <alignment horizontal="center"/>
      <protection hidden="1"/>
    </xf>
    <xf numFmtId="0" fontId="26" fillId="0" borderId="0" xfId="0" applyFont="1" applyFill="1" applyBorder="1"/>
    <xf numFmtId="0" fontId="7" fillId="0" borderId="3" xfId="0" applyFont="1" applyBorder="1" applyAlignment="1">
      <alignment horizontal="center"/>
    </xf>
    <xf numFmtId="0" fontId="7" fillId="0" borderId="3" xfId="0" applyFont="1" applyFill="1" applyBorder="1" applyAlignment="1">
      <alignment horizontal="center"/>
    </xf>
    <xf numFmtId="3" fontId="3" fillId="0" borderId="0" xfId="0" applyNumberFormat="1" applyFont="1" applyBorder="1" applyAlignment="1">
      <alignment wrapText="1"/>
    </xf>
    <xf numFmtId="3" fontId="27" fillId="0" borderId="0" xfId="0" applyNumberFormat="1" applyFont="1" applyBorder="1" applyAlignment="1">
      <alignment wrapText="1"/>
    </xf>
    <xf numFmtId="3" fontId="27" fillId="0" borderId="0" xfId="0" applyNumberFormat="1" applyFont="1" applyFill="1" applyBorder="1" applyAlignment="1">
      <alignment wrapText="1"/>
    </xf>
    <xf numFmtId="3" fontId="28" fillId="0" borderId="0" xfId="0" applyNumberFormat="1" applyFont="1" applyFill="1" applyBorder="1" applyAlignment="1">
      <alignment wrapText="1"/>
    </xf>
    <xf numFmtId="3" fontId="3" fillId="6" borderId="0" xfId="0" applyNumberFormat="1" applyFont="1" applyFill="1" applyAlignment="1">
      <alignment wrapText="1"/>
    </xf>
    <xf numFmtId="3" fontId="3" fillId="0" borderId="0" xfId="0" applyNumberFormat="1" applyFont="1" applyAlignment="1">
      <alignment wrapText="1"/>
    </xf>
    <xf numFmtId="0" fontId="7" fillId="0" borderId="0" xfId="0" applyFont="1" applyBorder="1" applyAlignment="1" applyProtection="1">
      <protection hidden="1"/>
    </xf>
    <xf numFmtId="3" fontId="27" fillId="0" borderId="12" xfId="0" applyNumberFormat="1" applyFont="1" applyFill="1" applyBorder="1" applyAlignment="1">
      <alignment wrapText="1"/>
    </xf>
    <xf numFmtId="0" fontId="3" fillId="3" borderId="0" xfId="0" applyFont="1" applyFill="1" applyBorder="1" applyAlignment="1" applyProtection="1">
      <alignment wrapText="1"/>
      <protection locked="0"/>
    </xf>
    <xf numFmtId="3" fontId="3" fillId="3" borderId="5" xfId="0" applyNumberFormat="1" applyFont="1" applyFill="1" applyBorder="1" applyAlignment="1" applyProtection="1">
      <alignment wrapText="1"/>
      <protection locked="0"/>
    </xf>
    <xf numFmtId="3" fontId="7" fillId="0" borderId="5" xfId="0" applyNumberFormat="1" applyFont="1" applyFill="1" applyBorder="1" applyAlignment="1" applyProtection="1">
      <alignment wrapText="1"/>
      <protection hidden="1"/>
    </xf>
    <xf numFmtId="3" fontId="3" fillId="8" borderId="5" xfId="0" applyNumberFormat="1" applyFont="1" applyFill="1" applyBorder="1" applyAlignment="1" applyProtection="1">
      <alignment wrapText="1"/>
      <protection locked="0"/>
    </xf>
    <xf numFmtId="3" fontId="3" fillId="8" borderId="4" xfId="0" applyNumberFormat="1" applyFont="1" applyFill="1" applyBorder="1" applyAlignment="1" applyProtection="1">
      <alignment wrapText="1"/>
      <protection locked="0"/>
    </xf>
    <xf numFmtId="3" fontId="3" fillId="9" borderId="5" xfId="0" applyNumberFormat="1" applyFont="1" applyFill="1" applyBorder="1" applyAlignment="1" applyProtection="1">
      <alignment wrapText="1"/>
      <protection locked="0"/>
    </xf>
    <xf numFmtId="3" fontId="3" fillId="3" borderId="0" xfId="0" applyNumberFormat="1" applyFont="1" applyFill="1" applyAlignment="1">
      <alignment wrapText="1"/>
    </xf>
    <xf numFmtId="3" fontId="3" fillId="3" borderId="21" xfId="0" applyNumberFormat="1" applyFont="1" applyFill="1" applyBorder="1" applyAlignment="1" applyProtection="1">
      <alignment wrapText="1"/>
      <protection locked="0"/>
    </xf>
    <xf numFmtId="3" fontId="3" fillId="8" borderId="21" xfId="0" applyNumberFormat="1" applyFont="1" applyFill="1" applyBorder="1" applyAlignment="1" applyProtection="1">
      <alignment wrapText="1"/>
      <protection locked="0"/>
    </xf>
    <xf numFmtId="3" fontId="3" fillId="9" borderId="21" xfId="0" applyNumberFormat="1" applyFont="1" applyFill="1" applyBorder="1" applyAlignment="1" applyProtection="1">
      <alignment wrapText="1"/>
      <protection locked="0"/>
    </xf>
    <xf numFmtId="0" fontId="7" fillId="0" borderId="3" xfId="0" applyFont="1" applyBorder="1" applyAlignment="1" applyProtection="1">
      <alignment wrapText="1"/>
      <protection hidden="1"/>
    </xf>
    <xf numFmtId="3" fontId="7" fillId="0" borderId="9" xfId="0" applyNumberFormat="1" applyFont="1" applyBorder="1" applyAlignment="1" applyProtection="1">
      <alignment wrapText="1"/>
      <protection hidden="1"/>
    </xf>
    <xf numFmtId="3" fontId="7" fillId="0" borderId="9" xfId="0" applyNumberFormat="1" applyFont="1" applyFill="1" applyBorder="1" applyAlignment="1" applyProtection="1">
      <alignment wrapText="1"/>
      <protection hidden="1"/>
    </xf>
    <xf numFmtId="3" fontId="26" fillId="0" borderId="0" xfId="0" applyNumberFormat="1" applyFont="1" applyFill="1" applyBorder="1" applyAlignment="1" applyProtection="1">
      <alignment wrapText="1"/>
      <protection hidden="1"/>
    </xf>
    <xf numFmtId="3" fontId="26" fillId="0" borderId="0" xfId="0" applyNumberFormat="1" applyFont="1" applyFill="1" applyBorder="1" applyAlignment="1">
      <alignment wrapText="1"/>
    </xf>
    <xf numFmtId="0" fontId="3" fillId="0" borderId="0" xfId="0" applyFont="1" applyBorder="1" applyAlignment="1">
      <alignment wrapText="1"/>
    </xf>
    <xf numFmtId="3" fontId="7" fillId="0" borderId="0" xfId="0" applyNumberFormat="1" applyFont="1" applyFill="1" applyBorder="1" applyAlignment="1">
      <alignment wrapText="1"/>
    </xf>
    <xf numFmtId="3" fontId="7" fillId="0" borderId="0" xfId="0" applyNumberFormat="1" applyFont="1" applyFill="1" applyBorder="1" applyAlignment="1" applyProtection="1">
      <alignment wrapText="1"/>
      <protection hidden="1"/>
    </xf>
    <xf numFmtId="3" fontId="7" fillId="0" borderId="0" xfId="0" applyNumberFormat="1" applyFont="1" applyBorder="1" applyAlignment="1" applyProtection="1">
      <alignment wrapText="1"/>
      <protection hidden="1"/>
    </xf>
    <xf numFmtId="3" fontId="3" fillId="6" borderId="0" xfId="0" applyNumberFormat="1" applyFont="1" applyFill="1" applyBorder="1" applyAlignment="1">
      <alignment wrapText="1"/>
    </xf>
    <xf numFmtId="0" fontId="3" fillId="3" borderId="0" xfId="0" applyFont="1" applyFill="1" applyBorder="1" applyAlignment="1" applyProtection="1">
      <protection locked="0"/>
    </xf>
    <xf numFmtId="3" fontId="3" fillId="3" borderId="4" xfId="0" applyNumberFormat="1" applyFont="1" applyFill="1" applyBorder="1" applyAlignment="1" applyProtection="1">
      <alignment wrapText="1"/>
      <protection locked="0"/>
    </xf>
    <xf numFmtId="9" fontId="3" fillId="3" borderId="0" xfId="0" applyNumberFormat="1" applyFont="1" applyFill="1" applyBorder="1" applyAlignment="1" applyProtection="1">
      <alignment horizontal="left"/>
      <protection locked="0"/>
    </xf>
    <xf numFmtId="0" fontId="7" fillId="0" borderId="1" xfId="0" applyFont="1" applyBorder="1" applyAlignment="1" applyProtection="1">
      <alignment wrapText="1"/>
      <protection hidden="1"/>
    </xf>
    <xf numFmtId="3" fontId="7" fillId="0" borderId="36" xfId="0" applyNumberFormat="1" applyFont="1" applyBorder="1" applyAlignment="1" applyProtection="1">
      <alignment wrapText="1"/>
      <protection hidden="1"/>
    </xf>
    <xf numFmtId="3" fontId="7" fillId="0" borderId="36" xfId="0" applyNumberFormat="1" applyFont="1" applyFill="1" applyBorder="1" applyAlignment="1" applyProtection="1">
      <alignment wrapText="1"/>
      <protection hidden="1"/>
    </xf>
    <xf numFmtId="3" fontId="7" fillId="0" borderId="35" xfId="0" applyNumberFormat="1" applyFont="1" applyFill="1" applyBorder="1" applyAlignment="1" applyProtection="1">
      <alignment wrapText="1"/>
      <protection hidden="1"/>
    </xf>
    <xf numFmtId="0" fontId="3" fillId="0" borderId="3" xfId="0" applyFont="1" applyBorder="1" applyAlignment="1" applyProtection="1">
      <alignment wrapText="1"/>
      <protection hidden="1"/>
    </xf>
    <xf numFmtId="3" fontId="7" fillId="0" borderId="3" xfId="0" applyNumberFormat="1" applyFont="1" applyBorder="1" applyAlignment="1" applyProtection="1">
      <alignment wrapText="1"/>
      <protection hidden="1"/>
    </xf>
    <xf numFmtId="3" fontId="7" fillId="0" borderId="3" xfId="0" applyNumberFormat="1" applyFont="1" applyFill="1" applyBorder="1" applyAlignment="1" applyProtection="1">
      <alignment wrapText="1"/>
      <protection hidden="1"/>
    </xf>
    <xf numFmtId="3" fontId="7" fillId="0" borderId="10" xfId="0" applyNumberFormat="1" applyFont="1" applyBorder="1" applyAlignment="1" applyProtection="1">
      <alignment wrapText="1"/>
      <protection hidden="1"/>
    </xf>
    <xf numFmtId="0" fontId="7" fillId="0" borderId="0" xfId="0" applyFont="1" applyBorder="1" applyAlignment="1" applyProtection="1">
      <alignment wrapText="1"/>
      <protection hidden="1"/>
    </xf>
    <xf numFmtId="3" fontId="7" fillId="0" borderId="14" xfId="0" applyNumberFormat="1" applyFont="1" applyBorder="1" applyAlignment="1" applyProtection="1">
      <alignment wrapText="1"/>
      <protection hidden="1"/>
    </xf>
    <xf numFmtId="3" fontId="7" fillId="0" borderId="14" xfId="0" applyNumberFormat="1" applyFont="1" applyFill="1" applyBorder="1" applyAlignment="1" applyProtection="1">
      <alignment wrapText="1"/>
      <protection hidden="1"/>
    </xf>
    <xf numFmtId="3" fontId="7" fillId="0" borderId="37" xfId="0" applyNumberFormat="1" applyFont="1" applyFill="1" applyBorder="1" applyAlignment="1" applyProtection="1">
      <alignment wrapText="1"/>
      <protection hidden="1"/>
    </xf>
    <xf numFmtId="0" fontId="3" fillId="0" borderId="1" xfId="0" applyFont="1" applyBorder="1" applyAlignment="1">
      <alignment wrapText="1"/>
    </xf>
    <xf numFmtId="3" fontId="3" fillId="0" borderId="1" xfId="0" applyNumberFormat="1" applyFont="1" applyBorder="1" applyAlignment="1">
      <alignment wrapText="1"/>
    </xf>
    <xf numFmtId="3" fontId="3" fillId="0" borderId="1" xfId="0" applyNumberFormat="1" applyFont="1" applyFill="1" applyBorder="1" applyAlignment="1" applyProtection="1">
      <alignment wrapText="1"/>
      <protection hidden="1"/>
    </xf>
    <xf numFmtId="0" fontId="7" fillId="0" borderId="0" xfId="0" applyFont="1" applyBorder="1" applyAlignment="1"/>
    <xf numFmtId="3" fontId="3" fillId="0" borderId="0" xfId="0" applyNumberFormat="1" applyFont="1" applyFill="1" applyBorder="1" applyAlignment="1" applyProtection="1">
      <alignment wrapText="1"/>
      <protection hidden="1"/>
    </xf>
    <xf numFmtId="0" fontId="3" fillId="0" borderId="0" xfId="0" applyFont="1" applyFill="1" applyBorder="1" applyAlignment="1" applyProtection="1"/>
    <xf numFmtId="3" fontId="7" fillId="0" borderId="7" xfId="0" applyNumberFormat="1" applyFont="1" applyFill="1" applyBorder="1" applyAlignment="1" applyProtection="1">
      <alignment wrapText="1"/>
      <protection hidden="1"/>
    </xf>
    <xf numFmtId="0" fontId="7" fillId="0" borderId="2" xfId="0" applyFont="1" applyBorder="1" applyAlignment="1" applyProtection="1">
      <alignment wrapText="1"/>
      <protection hidden="1"/>
    </xf>
    <xf numFmtId="0" fontId="7" fillId="0" borderId="0" xfId="0" applyFont="1" applyBorder="1" applyAlignment="1">
      <alignment wrapText="1"/>
    </xf>
    <xf numFmtId="3" fontId="7" fillId="0" borderId="0" xfId="0" applyNumberFormat="1" applyFont="1" applyBorder="1" applyAlignment="1">
      <alignment wrapText="1"/>
    </xf>
    <xf numFmtId="0" fontId="26" fillId="0" borderId="0" xfId="0" applyFont="1" applyFill="1" applyProtection="1">
      <protection hidden="1"/>
    </xf>
    <xf numFmtId="3" fontId="3" fillId="6" borderId="0" xfId="0" applyNumberFormat="1" applyFont="1" applyFill="1" applyAlignment="1"/>
    <xf numFmtId="3" fontId="3" fillId="0" borderId="0" xfId="0" applyNumberFormat="1" applyFont="1" applyAlignment="1"/>
    <xf numFmtId="3" fontId="7" fillId="0" borderId="3" xfId="0" applyNumberFormat="1" applyFont="1" applyBorder="1" applyAlignment="1" applyProtection="1">
      <alignment horizontal="center"/>
      <protection hidden="1"/>
    </xf>
    <xf numFmtId="3" fontId="7" fillId="0" borderId="3" xfId="0" applyNumberFormat="1" applyFont="1" applyFill="1" applyBorder="1" applyAlignment="1" applyProtection="1">
      <alignment horizontal="center"/>
      <protection hidden="1"/>
    </xf>
    <xf numFmtId="0" fontId="26" fillId="0" borderId="0" xfId="0" applyFont="1" applyFill="1" applyBorder="1" applyAlignment="1">
      <alignment horizontal="right"/>
    </xf>
    <xf numFmtId="0" fontId="26" fillId="0" borderId="0" xfId="0" applyFont="1" applyFill="1" applyBorder="1" applyAlignment="1" applyProtection="1">
      <alignment horizontal="right"/>
      <protection hidden="1"/>
    </xf>
    <xf numFmtId="3" fontId="7" fillId="0" borderId="1" xfId="0" applyNumberFormat="1" applyFont="1" applyBorder="1"/>
    <xf numFmtId="3" fontId="7" fillId="0" borderId="1" xfId="0" applyNumberFormat="1" applyFont="1" applyFill="1" applyBorder="1"/>
    <xf numFmtId="3" fontId="7" fillId="0" borderId="1" xfId="0" applyNumberFormat="1" applyFont="1" applyBorder="1" applyProtection="1">
      <protection hidden="1"/>
    </xf>
    <xf numFmtId="3" fontId="7" fillId="0" borderId="1" xfId="0" applyNumberFormat="1" applyFont="1" applyFill="1" applyBorder="1" applyProtection="1">
      <protection hidden="1"/>
    </xf>
    <xf numFmtId="0" fontId="26" fillId="0" borderId="0" xfId="0" applyFont="1" applyFill="1" applyBorder="1" applyProtection="1">
      <protection hidden="1"/>
    </xf>
    <xf numFmtId="0" fontId="7" fillId="0" borderId="1" xfId="0" applyFont="1" applyFill="1" applyBorder="1" applyAlignment="1"/>
    <xf numFmtId="3" fontId="7" fillId="0" borderId="39" xfId="0" applyNumberFormat="1" applyFont="1" applyBorder="1" applyAlignment="1" applyProtection="1">
      <alignment wrapText="1"/>
      <protection hidden="1"/>
    </xf>
    <xf numFmtId="0" fontId="7" fillId="6" borderId="0" xfId="0" applyFont="1" applyFill="1" applyBorder="1" applyAlignment="1"/>
    <xf numFmtId="3" fontId="3" fillId="6" borderId="22" xfId="0" applyNumberFormat="1" applyFont="1" applyFill="1" applyBorder="1" applyAlignment="1" applyProtection="1">
      <alignment wrapText="1"/>
      <protection hidden="1"/>
    </xf>
    <xf numFmtId="3" fontId="3" fillId="0" borderId="22" xfId="0" applyNumberFormat="1" applyFont="1" applyFill="1" applyBorder="1" applyAlignment="1" applyProtection="1">
      <alignment wrapText="1"/>
      <protection hidden="1"/>
    </xf>
    <xf numFmtId="3" fontId="28" fillId="0" borderId="0" xfId="0" applyNumberFormat="1" applyFont="1" applyFill="1" applyBorder="1" applyAlignment="1" applyProtection="1">
      <alignment wrapText="1"/>
      <protection hidden="1"/>
    </xf>
    <xf numFmtId="3" fontId="3" fillId="6" borderId="41" xfId="0" applyNumberFormat="1" applyFont="1" applyFill="1" applyBorder="1" applyAlignment="1" applyProtection="1">
      <alignment wrapText="1"/>
      <protection hidden="1"/>
    </xf>
    <xf numFmtId="0" fontId="3" fillId="6" borderId="0" xfId="0" applyFont="1" applyFill="1" applyBorder="1" applyAlignment="1"/>
    <xf numFmtId="3" fontId="3" fillId="6" borderId="5" xfId="0" applyNumberFormat="1" applyFont="1" applyFill="1" applyBorder="1" applyAlignment="1" applyProtection="1">
      <alignment wrapText="1"/>
      <protection hidden="1"/>
    </xf>
    <xf numFmtId="3" fontId="3" fillId="6" borderId="4" xfId="0" applyNumberFormat="1" applyFont="1" applyFill="1" applyBorder="1" applyAlignment="1" applyProtection="1">
      <alignment wrapText="1"/>
      <protection hidden="1"/>
    </xf>
    <xf numFmtId="3" fontId="3" fillId="6" borderId="38" xfId="0" applyNumberFormat="1" applyFont="1" applyFill="1" applyBorder="1" applyAlignment="1" applyProtection="1">
      <alignment wrapText="1"/>
      <protection hidden="1"/>
    </xf>
    <xf numFmtId="0" fontId="3" fillId="0" borderId="0" xfId="0" applyFont="1" applyBorder="1" applyAlignment="1"/>
    <xf numFmtId="3" fontId="3" fillId="0" borderId="5" xfId="0" applyNumberFormat="1" applyFont="1" applyBorder="1" applyAlignment="1" applyProtection="1">
      <alignment wrapText="1"/>
      <protection hidden="1"/>
    </xf>
    <xf numFmtId="3" fontId="3" fillId="0" borderId="38" xfId="0" applyNumberFormat="1" applyFont="1" applyBorder="1" applyAlignment="1" applyProtection="1">
      <alignment wrapText="1"/>
      <protection hidden="1"/>
    </xf>
    <xf numFmtId="3" fontId="3" fillId="0" borderId="4" xfId="0" applyNumberFormat="1" applyFont="1" applyBorder="1" applyAlignment="1" applyProtection="1">
      <alignment wrapText="1"/>
      <protection hidden="1"/>
    </xf>
    <xf numFmtId="3" fontId="3" fillId="3" borderId="0" xfId="0" applyNumberFormat="1" applyFont="1" applyFill="1" applyAlignment="1"/>
    <xf numFmtId="3" fontId="7" fillId="0" borderId="1" xfId="0" applyNumberFormat="1" applyFont="1" applyFill="1" applyBorder="1" applyAlignment="1" applyProtection="1">
      <alignment wrapText="1"/>
      <protection hidden="1"/>
    </xf>
    <xf numFmtId="3" fontId="3" fillId="0" borderId="1" xfId="0" applyNumberFormat="1" applyFont="1" applyBorder="1" applyAlignment="1" applyProtection="1">
      <alignment wrapText="1"/>
      <protection hidden="1"/>
    </xf>
    <xf numFmtId="3" fontId="3" fillId="0" borderId="0" xfId="0" applyNumberFormat="1" applyFont="1" applyBorder="1" applyAlignment="1" applyProtection="1">
      <alignment wrapText="1"/>
      <protection hidden="1"/>
    </xf>
    <xf numFmtId="0" fontId="3" fillId="0" borderId="0" xfId="0" applyFont="1" applyBorder="1" applyAlignment="1" applyProtection="1">
      <protection hidden="1"/>
    </xf>
    <xf numFmtId="0" fontId="3" fillId="0" borderId="0" xfId="0" applyFont="1" applyFill="1" applyBorder="1" applyAlignment="1" applyProtection="1">
      <protection hidden="1"/>
    </xf>
    <xf numFmtId="3" fontId="3" fillId="0" borderId="21" xfId="0" applyNumberFormat="1" applyFont="1" applyFill="1" applyBorder="1" applyAlignment="1" applyProtection="1">
      <alignment wrapText="1"/>
      <protection hidden="1"/>
    </xf>
    <xf numFmtId="0" fontId="3" fillId="0" borderId="2" xfId="0" applyFont="1" applyBorder="1" applyAlignment="1" applyProtection="1">
      <alignment wrapText="1"/>
      <protection hidden="1"/>
    </xf>
    <xf numFmtId="3" fontId="3" fillId="6" borderId="0" xfId="0" applyNumberFormat="1" applyFont="1" applyFill="1" applyBorder="1" applyAlignment="1"/>
    <xf numFmtId="3" fontId="3" fillId="0" borderId="0" xfId="0" applyNumberFormat="1" applyFont="1" applyBorder="1" applyAlignment="1"/>
    <xf numFmtId="0" fontId="3" fillId="0" borderId="0" xfId="0" applyFont="1" applyAlignment="1" applyProtection="1"/>
    <xf numFmtId="3" fontId="3" fillId="0" borderId="0" xfId="0" applyNumberFormat="1" applyFont="1" applyFill="1" applyAlignment="1"/>
    <xf numFmtId="3" fontId="28" fillId="0" borderId="0" xfId="0" applyNumberFormat="1" applyFont="1" applyFill="1" applyAlignment="1"/>
    <xf numFmtId="0" fontId="7" fillId="0" borderId="0" xfId="0" applyFont="1" applyBorder="1" applyAlignment="1" applyProtection="1">
      <alignment wrapText="1"/>
    </xf>
    <xf numFmtId="0" fontId="7" fillId="0" borderId="0" xfId="0" applyFont="1" applyAlignment="1" applyProtection="1">
      <alignment horizontal="left"/>
      <protection hidden="1"/>
    </xf>
    <xf numFmtId="3" fontId="7" fillId="0" borderId="0" xfId="0" applyNumberFormat="1" applyFont="1" applyBorder="1" applyAlignment="1" applyProtection="1">
      <alignment horizontal="left"/>
      <protection hidden="1"/>
    </xf>
    <xf numFmtId="3" fontId="3" fillId="0" borderId="0" xfId="0" applyNumberFormat="1" applyFont="1" applyAlignment="1" applyProtection="1">
      <alignment horizontal="left"/>
      <protection hidden="1"/>
    </xf>
    <xf numFmtId="3" fontId="3" fillId="0" borderId="0" xfId="0" applyNumberFormat="1" applyFont="1" applyBorder="1" applyAlignment="1" applyProtection="1">
      <alignment horizontal="left"/>
      <protection hidden="1"/>
    </xf>
    <xf numFmtId="3" fontId="7" fillId="0" borderId="0" xfId="0" applyNumberFormat="1" applyFont="1" applyFill="1" applyBorder="1" applyAlignment="1" applyProtection="1">
      <alignment horizontal="left"/>
      <protection hidden="1"/>
    </xf>
    <xf numFmtId="3" fontId="7" fillId="0" borderId="0" xfId="0" applyNumberFormat="1" applyFont="1" applyBorder="1" applyAlignment="1" applyProtection="1">
      <alignment horizontal="center"/>
      <protection hidden="1"/>
    </xf>
    <xf numFmtId="3" fontId="7" fillId="0" borderId="0" xfId="0" applyNumberFormat="1" applyFont="1" applyFill="1" applyBorder="1" applyAlignment="1" applyProtection="1">
      <alignment horizontal="center"/>
      <protection hidden="1"/>
    </xf>
    <xf numFmtId="0" fontId="7" fillId="0" borderId="0" xfId="0" applyFont="1" applyAlignment="1" applyProtection="1">
      <alignment horizontal="right"/>
      <protection hidden="1"/>
    </xf>
    <xf numFmtId="3" fontId="7" fillId="0" borderId="12" xfId="0" applyNumberFormat="1" applyFont="1" applyBorder="1" applyAlignment="1" applyProtection="1">
      <alignment horizontal="left"/>
      <protection hidden="1"/>
    </xf>
    <xf numFmtId="1" fontId="7" fillId="0" borderId="0" xfId="0" applyNumberFormat="1" applyFont="1" applyBorder="1" applyAlignment="1" applyProtection="1">
      <alignment horizontal="left"/>
      <protection hidden="1"/>
    </xf>
    <xf numFmtId="3" fontId="7" fillId="0" borderId="0" xfId="0" applyNumberFormat="1" applyFont="1" applyBorder="1" applyAlignment="1" applyProtection="1">
      <protection hidden="1"/>
    </xf>
    <xf numFmtId="3" fontId="3" fillId="0" borderId="0" xfId="0" applyNumberFormat="1" applyFont="1" applyAlignment="1" applyProtection="1">
      <protection hidden="1"/>
    </xf>
    <xf numFmtId="3" fontId="7" fillId="0" borderId="12" xfId="0" applyNumberFormat="1" applyFont="1" applyBorder="1" applyAlignment="1" applyProtection="1">
      <alignment horizontal="right"/>
      <protection hidden="1"/>
    </xf>
    <xf numFmtId="3" fontId="7" fillId="0" borderId="11" xfId="0" applyNumberFormat="1" applyFont="1" applyBorder="1" applyAlignment="1" applyProtection="1">
      <alignment horizontal="left"/>
      <protection hidden="1"/>
    </xf>
    <xf numFmtId="3" fontId="7" fillId="0" borderId="11" xfId="0" applyNumberFormat="1" applyFont="1" applyBorder="1" applyAlignment="1" applyProtection="1">
      <alignment horizontal="right"/>
      <protection hidden="1"/>
    </xf>
    <xf numFmtId="3" fontId="7" fillId="0" borderId="0" xfId="0" applyNumberFormat="1" applyFont="1" applyBorder="1" applyProtection="1">
      <protection hidden="1"/>
    </xf>
    <xf numFmtId="3" fontId="7" fillId="0" borderId="0" xfId="0" applyNumberFormat="1" applyFont="1" applyFill="1" applyBorder="1" applyProtection="1">
      <protection hidden="1"/>
    </xf>
    <xf numFmtId="3" fontId="3" fillId="0" borderId="0" xfId="0" applyNumberFormat="1" applyFont="1" applyFill="1" applyAlignment="1" applyProtection="1">
      <alignment horizontal="left"/>
      <protection hidden="1"/>
    </xf>
    <xf numFmtId="3" fontId="28" fillId="0" borderId="0" xfId="0" applyNumberFormat="1" applyFont="1" applyFill="1" applyAlignment="1" applyProtection="1">
      <protection hidden="1"/>
    </xf>
    <xf numFmtId="3" fontId="3" fillId="0" borderId="0" xfId="0" applyNumberFormat="1" applyFont="1" applyFill="1" applyAlignment="1" applyProtection="1">
      <protection hidden="1"/>
    </xf>
    <xf numFmtId="0" fontId="3" fillId="0" borderId="0" xfId="0" applyFont="1" applyBorder="1" applyAlignment="1" applyProtection="1">
      <alignment wrapText="1"/>
      <protection hidden="1"/>
    </xf>
    <xf numFmtId="3" fontId="7" fillId="0" borderId="8" xfId="0" applyNumberFormat="1" applyFont="1" applyFill="1" applyBorder="1" applyAlignment="1" applyProtection="1">
      <alignment wrapText="1"/>
      <protection hidden="1"/>
    </xf>
    <xf numFmtId="0" fontId="3" fillId="0" borderId="0" xfId="0" applyFont="1" applyBorder="1" applyAlignment="1" applyProtection="1">
      <alignment wrapText="1"/>
    </xf>
    <xf numFmtId="0" fontId="7" fillId="0" borderId="0" xfId="0" applyFont="1" applyBorder="1" applyAlignment="1" applyProtection="1"/>
    <xf numFmtId="3" fontId="3" fillId="0" borderId="12" xfId="0" applyNumberFormat="1" applyFont="1" applyFill="1" applyBorder="1" applyAlignment="1" applyProtection="1">
      <alignment wrapText="1"/>
      <protection hidden="1"/>
    </xf>
    <xf numFmtId="0" fontId="3" fillId="0" borderId="0" xfId="0" applyFont="1" applyFill="1" applyBorder="1" applyAlignment="1" applyProtection="1">
      <alignment wrapText="1"/>
    </xf>
    <xf numFmtId="3" fontId="28" fillId="0" borderId="0" xfId="0" applyNumberFormat="1" applyFont="1" applyFill="1" applyBorder="1" applyAlignment="1" applyProtection="1">
      <alignment wrapText="1"/>
      <protection locked="0"/>
    </xf>
    <xf numFmtId="3" fontId="3" fillId="0" borderId="21" xfId="0" applyNumberFormat="1" applyFont="1" applyBorder="1" applyAlignment="1" applyProtection="1">
      <alignment wrapText="1"/>
      <protection hidden="1"/>
    </xf>
    <xf numFmtId="3" fontId="3" fillId="0" borderId="20" xfId="0" applyNumberFormat="1" applyFont="1" applyBorder="1" applyAlignment="1" applyProtection="1">
      <alignment wrapText="1"/>
      <protection hidden="1"/>
    </xf>
    <xf numFmtId="3" fontId="7" fillId="0" borderId="21" xfId="0" applyNumberFormat="1" applyFont="1" applyFill="1" applyBorder="1" applyAlignment="1" applyProtection="1">
      <alignment wrapText="1"/>
      <protection hidden="1"/>
    </xf>
    <xf numFmtId="0" fontId="3" fillId="0" borderId="0" xfId="0" applyFont="1" applyAlignment="1"/>
    <xf numFmtId="3" fontId="7" fillId="0" borderId="3" xfId="0" applyNumberFormat="1" applyFont="1" applyFill="1" applyBorder="1" applyProtection="1">
      <protection hidden="1"/>
    </xf>
    <xf numFmtId="0" fontId="21" fillId="0" borderId="0" xfId="0" applyFont="1" applyBorder="1" applyAlignment="1" applyProtection="1">
      <alignment horizontal="center"/>
      <protection hidden="1"/>
    </xf>
    <xf numFmtId="3" fontId="3" fillId="0" borderId="5" xfId="0" applyNumberFormat="1" applyFont="1" applyBorder="1" applyAlignment="1" applyProtection="1">
      <alignment horizontal="right" wrapText="1"/>
      <protection hidden="1"/>
    </xf>
    <xf numFmtId="3" fontId="3" fillId="0" borderId="4" xfId="0" applyNumberFormat="1" applyFont="1" applyBorder="1" applyAlignment="1" applyProtection="1">
      <alignment horizontal="right" wrapText="1"/>
      <protection hidden="1"/>
    </xf>
    <xf numFmtId="0" fontId="3" fillId="0" borderId="0" xfId="0" applyFont="1" applyFill="1" applyBorder="1" applyAlignment="1">
      <alignment wrapText="1"/>
    </xf>
    <xf numFmtId="3" fontId="3" fillId="3" borderId="5" xfId="0" applyNumberFormat="1" applyFont="1" applyFill="1" applyBorder="1" applyAlignment="1" applyProtection="1">
      <alignment horizontal="right" wrapText="1"/>
      <protection locked="0"/>
    </xf>
    <xf numFmtId="3" fontId="7" fillId="0" borderId="0" xfId="0" applyNumberFormat="1" applyFont="1" applyFill="1" applyBorder="1" applyAlignment="1" applyProtection="1">
      <alignment wrapText="1"/>
      <protection locked="0"/>
    </xf>
    <xf numFmtId="3" fontId="3" fillId="8" borderId="5" xfId="0" applyNumberFormat="1" applyFont="1" applyFill="1" applyBorder="1" applyAlignment="1" applyProtection="1">
      <alignment horizontal="right" wrapText="1"/>
      <protection locked="0"/>
    </xf>
    <xf numFmtId="3" fontId="3" fillId="9" borderId="5" xfId="0" applyNumberFormat="1" applyFont="1" applyFill="1" applyBorder="1" applyAlignment="1" applyProtection="1">
      <alignment horizontal="right" wrapText="1"/>
      <protection locked="0"/>
    </xf>
    <xf numFmtId="3" fontId="3" fillId="8" borderId="4" xfId="0" applyNumberFormat="1" applyFont="1" applyFill="1" applyBorder="1" applyAlignment="1" applyProtection="1">
      <alignment horizontal="right" wrapText="1"/>
      <protection locked="0"/>
    </xf>
    <xf numFmtId="3" fontId="3" fillId="0" borderId="22" xfId="0" applyNumberFormat="1" applyFont="1" applyBorder="1" applyAlignment="1" applyProtection="1">
      <alignment horizontal="right" wrapText="1"/>
      <protection hidden="1"/>
    </xf>
    <xf numFmtId="3" fontId="3" fillId="11" borderId="5" xfId="0" applyNumberFormat="1" applyFont="1" applyFill="1" applyBorder="1" applyAlignment="1" applyProtection="1">
      <alignment wrapText="1"/>
      <protection hidden="1"/>
    </xf>
    <xf numFmtId="3" fontId="3" fillId="11" borderId="6" xfId="0" applyNumberFormat="1" applyFont="1" applyFill="1" applyBorder="1" applyAlignment="1" applyProtection="1">
      <alignment wrapText="1"/>
      <protection hidden="1"/>
    </xf>
    <xf numFmtId="0" fontId="21" fillId="0" borderId="0" xfId="0" applyFont="1" applyBorder="1" applyAlignment="1" applyProtection="1">
      <alignment horizontal="center" wrapText="1"/>
      <protection hidden="1"/>
    </xf>
    <xf numFmtId="3" fontId="3" fillId="0" borderId="11" xfId="0" applyNumberFormat="1" applyFont="1" applyBorder="1" applyAlignment="1" applyProtection="1">
      <alignment wrapText="1"/>
      <protection hidden="1"/>
    </xf>
    <xf numFmtId="0" fontId="3" fillId="0" borderId="0" xfId="0" applyFont="1" applyBorder="1" applyAlignment="1" applyProtection="1">
      <alignment horizontal="left" wrapText="1"/>
      <protection hidden="1"/>
    </xf>
    <xf numFmtId="0" fontId="3" fillId="0" borderId="0" xfId="0" applyFont="1" applyFill="1" applyBorder="1" applyAlignment="1" applyProtection="1">
      <alignment wrapText="1"/>
      <protection hidden="1"/>
    </xf>
    <xf numFmtId="3" fontId="3" fillId="0" borderId="5" xfId="0" applyNumberFormat="1" applyFont="1" applyBorder="1" applyAlignment="1" applyProtection="1">
      <alignment horizontal="right"/>
      <protection hidden="1"/>
    </xf>
    <xf numFmtId="3" fontId="3" fillId="0" borderId="4" xfId="0" applyNumberFormat="1" applyFont="1" applyBorder="1" applyAlignment="1" applyProtection="1">
      <alignment horizontal="right"/>
      <protection hidden="1"/>
    </xf>
    <xf numFmtId="0" fontId="21" fillId="2" borderId="0" xfId="0" applyFont="1" applyFill="1" applyAlignment="1" applyProtection="1">
      <protection hidden="1"/>
    </xf>
    <xf numFmtId="0" fontId="3" fillId="2" borderId="0" xfId="0" applyFont="1" applyFill="1" applyProtection="1">
      <protection hidden="1"/>
    </xf>
    <xf numFmtId="3" fontId="3" fillId="2" borderId="0" xfId="0" applyNumberFormat="1" applyFont="1" applyFill="1" applyAlignment="1" applyProtection="1">
      <protection hidden="1"/>
    </xf>
    <xf numFmtId="3" fontId="7" fillId="2" borderId="0" xfId="0" applyNumberFormat="1" applyFont="1" applyFill="1" applyAlignment="1" applyProtection="1">
      <alignment horizontal="right"/>
      <protection hidden="1"/>
    </xf>
    <xf numFmtId="3" fontId="3" fillId="2" borderId="0" xfId="0" applyNumberFormat="1" applyFont="1" applyFill="1" applyAlignment="1"/>
    <xf numFmtId="3" fontId="3" fillId="2" borderId="0" xfId="0" applyNumberFormat="1" applyFont="1" applyFill="1" applyAlignment="1" applyProtection="1">
      <alignment horizontal="right"/>
      <protection hidden="1"/>
    </xf>
    <xf numFmtId="164" fontId="3" fillId="0" borderId="2" xfId="0" applyNumberFormat="1" applyFont="1" applyFill="1" applyBorder="1" applyAlignment="1" applyProtection="1">
      <protection hidden="1"/>
    </xf>
    <xf numFmtId="164" fontId="3" fillId="2" borderId="2" xfId="0" applyNumberFormat="1" applyFont="1" applyFill="1" applyBorder="1" applyAlignment="1" applyProtection="1">
      <protection hidden="1"/>
    </xf>
    <xf numFmtId="4" fontId="27" fillId="2" borderId="2" xfId="0" applyNumberFormat="1" applyFont="1" applyFill="1" applyBorder="1" applyAlignment="1" applyProtection="1">
      <protection hidden="1"/>
    </xf>
    <xf numFmtId="0" fontId="3" fillId="2" borderId="1" xfId="0" applyFont="1" applyFill="1" applyBorder="1" applyAlignment="1" applyProtection="1">
      <alignment horizontal="left"/>
      <protection hidden="1"/>
    </xf>
    <xf numFmtId="3" fontId="3" fillId="2" borderId="13" xfId="0" applyNumberFormat="1" applyFont="1" applyFill="1" applyBorder="1" applyAlignment="1" applyProtection="1">
      <protection hidden="1"/>
    </xf>
    <xf numFmtId="0" fontId="3" fillId="2" borderId="0" xfId="0" applyFont="1" applyFill="1" applyBorder="1" applyAlignment="1" applyProtection="1">
      <alignment horizontal="left"/>
      <protection hidden="1"/>
    </xf>
    <xf numFmtId="3" fontId="3" fillId="2" borderId="5" xfId="0" applyNumberFormat="1" applyFont="1" applyFill="1" applyBorder="1" applyAlignment="1" applyProtection="1">
      <protection hidden="1"/>
    </xf>
    <xf numFmtId="0" fontId="3" fillId="0" borderId="0" xfId="0" applyFont="1" applyFill="1" applyBorder="1" applyAlignment="1" applyProtection="1">
      <alignment horizontal="left"/>
      <protection hidden="1"/>
    </xf>
    <xf numFmtId="3" fontId="3" fillId="0" borderId="5" xfId="0" applyNumberFormat="1" applyFont="1" applyFill="1" applyBorder="1" applyAlignment="1" applyProtection="1">
      <protection hidden="1"/>
    </xf>
    <xf numFmtId="3" fontId="3" fillId="0" borderId="4" xfId="0" applyNumberFormat="1" applyFont="1" applyFill="1" applyBorder="1" applyAlignment="1" applyProtection="1">
      <protection hidden="1"/>
    </xf>
    <xf numFmtId="3" fontId="3" fillId="0" borderId="51" xfId="0" applyNumberFormat="1" applyFont="1" applyFill="1" applyBorder="1" applyAlignment="1" applyProtection="1">
      <protection hidden="1"/>
    </xf>
    <xf numFmtId="0" fontId="3" fillId="2" borderId="2" xfId="0" applyFont="1" applyFill="1" applyBorder="1" applyAlignment="1" applyProtection="1">
      <alignment horizontal="left"/>
      <protection hidden="1"/>
    </xf>
    <xf numFmtId="0" fontId="7" fillId="4" borderId="3" xfId="0" applyFont="1" applyFill="1" applyBorder="1" applyAlignment="1" applyProtection="1">
      <alignment horizontal="left" wrapText="1"/>
      <protection hidden="1"/>
    </xf>
    <xf numFmtId="3" fontId="3" fillId="4" borderId="0" xfId="0" applyNumberFormat="1" applyFont="1" applyFill="1" applyAlignment="1"/>
    <xf numFmtId="0" fontId="3" fillId="2" borderId="0" xfId="0" applyFont="1" applyFill="1" applyBorder="1" applyAlignment="1" applyProtection="1">
      <alignment horizontal="left" vertical="center" wrapText="1"/>
      <protection hidden="1"/>
    </xf>
    <xf numFmtId="3" fontId="3" fillId="0" borderId="15" xfId="0" applyNumberFormat="1" applyFont="1" applyFill="1" applyBorder="1" applyAlignment="1" applyProtection="1">
      <protection hidden="1"/>
    </xf>
    <xf numFmtId="3" fontId="3" fillId="0" borderId="16" xfId="0" applyNumberFormat="1" applyFont="1" applyFill="1" applyBorder="1" applyAlignment="1" applyProtection="1">
      <protection hidden="1"/>
    </xf>
    <xf numFmtId="0" fontId="7" fillId="5" borderId="3" xfId="0" applyFont="1" applyFill="1" applyBorder="1" applyAlignment="1" applyProtection="1">
      <alignment horizontal="left"/>
      <protection hidden="1"/>
    </xf>
    <xf numFmtId="3" fontId="3" fillId="5" borderId="0" xfId="0" applyNumberFormat="1" applyFont="1" applyFill="1" applyAlignment="1"/>
    <xf numFmtId="3" fontId="3" fillId="2" borderId="2" xfId="0" applyNumberFormat="1" applyFont="1" applyFill="1" applyBorder="1" applyAlignment="1" applyProtection="1">
      <protection hidden="1"/>
    </xf>
    <xf numFmtId="0" fontId="3" fillId="6" borderId="2" xfId="0" applyFont="1" applyFill="1" applyBorder="1" applyAlignment="1" applyProtection="1">
      <alignment horizontal="left"/>
      <protection hidden="1"/>
    </xf>
    <xf numFmtId="3" fontId="3" fillId="6" borderId="0" xfId="0" applyNumberFormat="1" applyFont="1" applyFill="1" applyAlignment="1" applyProtection="1">
      <protection hidden="1"/>
    </xf>
    <xf numFmtId="0" fontId="3" fillId="2" borderId="3" xfId="0" applyFont="1" applyFill="1" applyBorder="1" applyAlignment="1" applyProtection="1">
      <alignment horizontal="left"/>
      <protection hidden="1"/>
    </xf>
    <xf numFmtId="3" fontId="3" fillId="2" borderId="16" xfId="0" applyNumberFormat="1" applyFont="1" applyFill="1" applyBorder="1" applyAlignment="1" applyProtection="1">
      <protection hidden="1"/>
    </xf>
    <xf numFmtId="0" fontId="7" fillId="5" borderId="3" xfId="0" applyFont="1" applyFill="1" applyBorder="1" applyAlignment="1" applyProtection="1">
      <alignment horizontal="left" wrapText="1"/>
      <protection hidden="1"/>
    </xf>
    <xf numFmtId="0" fontId="7" fillId="13" borderId="10" xfId="0" applyFont="1" applyFill="1" applyBorder="1" applyAlignment="1">
      <alignment vertical="center"/>
    </xf>
    <xf numFmtId="0" fontId="7" fillId="13" borderId="37" xfId="0" applyFont="1" applyFill="1" applyBorder="1" applyAlignment="1">
      <alignment vertical="center"/>
    </xf>
    <xf numFmtId="0" fontId="7" fillId="13" borderId="14" xfId="0" applyFont="1" applyFill="1" applyBorder="1" applyAlignment="1">
      <alignment vertical="center"/>
    </xf>
    <xf numFmtId="0" fontId="3" fillId="2" borderId="14" xfId="0" applyFont="1" applyFill="1" applyBorder="1" applyAlignment="1">
      <alignment vertical="center"/>
    </xf>
    <xf numFmtId="0" fontId="7" fillId="13" borderId="14" xfId="0" applyFont="1" applyFill="1" applyBorder="1" applyAlignment="1">
      <alignment horizontal="right" vertical="center"/>
    </xf>
    <xf numFmtId="0" fontId="3" fillId="0" borderId="0" xfId="0" applyFont="1" applyFill="1"/>
    <xf numFmtId="0" fontId="7" fillId="2" borderId="0" xfId="0" applyFont="1" applyFill="1" applyProtection="1">
      <protection locked="0"/>
    </xf>
    <xf numFmtId="0" fontId="7" fillId="2" borderId="0" xfId="0" applyFont="1" applyFill="1"/>
    <xf numFmtId="0" fontId="30" fillId="2" borderId="0" xfId="0" applyFont="1" applyFill="1"/>
    <xf numFmtId="0" fontId="30" fillId="2" borderId="0" xfId="0" applyFont="1" applyFill="1" applyAlignment="1">
      <alignment horizontal="right"/>
    </xf>
    <xf numFmtId="0" fontId="20" fillId="0" borderId="0" xfId="0" applyFont="1" applyAlignment="1">
      <alignment horizontal="center" vertical="center"/>
    </xf>
    <xf numFmtId="0" fontId="3" fillId="0" borderId="0" xfId="0" applyFont="1" applyBorder="1"/>
    <xf numFmtId="0" fontId="3" fillId="0" borderId="11" xfId="0" applyFont="1" applyBorder="1"/>
    <xf numFmtId="0" fontId="3" fillId="0" borderId="0" xfId="0" applyFont="1" applyFill="1" applyBorder="1" applyProtection="1">
      <protection hidden="1"/>
    </xf>
    <xf numFmtId="3" fontId="7" fillId="2" borderId="21" xfId="0" applyNumberFormat="1" applyFont="1" applyFill="1" applyBorder="1" applyAlignment="1" applyProtection="1">
      <alignment horizontal="right"/>
      <protection hidden="1"/>
    </xf>
    <xf numFmtId="3" fontId="7" fillId="2" borderId="20" xfId="0" applyNumberFormat="1" applyFont="1" applyFill="1" applyBorder="1" applyAlignment="1" applyProtection="1">
      <alignment horizontal="right"/>
      <protection hidden="1"/>
    </xf>
    <xf numFmtId="0" fontId="7" fillId="4" borderId="52" xfId="0" applyNumberFormat="1" applyFont="1" applyFill="1" applyBorder="1" applyAlignment="1" applyProtection="1">
      <alignment horizontal="right" wrapText="1"/>
      <protection hidden="1"/>
    </xf>
    <xf numFmtId="0" fontId="7" fillId="4" borderId="53" xfId="0" applyNumberFormat="1" applyFont="1" applyFill="1" applyBorder="1" applyAlignment="1" applyProtection="1">
      <alignment horizontal="right" wrapText="1"/>
      <protection hidden="1"/>
    </xf>
    <xf numFmtId="3" fontId="3" fillId="0" borderId="54" xfId="0" applyNumberFormat="1" applyFont="1" applyFill="1" applyBorder="1" applyAlignment="1" applyProtection="1">
      <alignment horizontal="right"/>
      <protection hidden="1"/>
    </xf>
    <xf numFmtId="0" fontId="7" fillId="4" borderId="55" xfId="0" applyNumberFormat="1" applyFont="1" applyFill="1" applyBorder="1" applyAlignment="1" applyProtection="1">
      <alignment horizontal="right" wrapText="1"/>
      <protection hidden="1"/>
    </xf>
    <xf numFmtId="0" fontId="7" fillId="4" borderId="56" xfId="0" applyNumberFormat="1" applyFont="1" applyFill="1" applyBorder="1" applyAlignment="1" applyProtection="1">
      <alignment horizontal="right" wrapText="1"/>
      <protection hidden="1"/>
    </xf>
    <xf numFmtId="3" fontId="7" fillId="5" borderId="57" xfId="0" applyNumberFormat="1" applyFont="1" applyFill="1" applyBorder="1" applyAlignment="1" applyProtection="1">
      <alignment horizontal="right" wrapText="1"/>
      <protection hidden="1"/>
    </xf>
    <xf numFmtId="3" fontId="7" fillId="5" borderId="58" xfId="0" applyNumberFormat="1" applyFont="1" applyFill="1" applyBorder="1" applyAlignment="1" applyProtection="1">
      <alignment horizontal="right" wrapText="1"/>
      <protection hidden="1"/>
    </xf>
    <xf numFmtId="3" fontId="3" fillId="0" borderId="23" xfId="0" applyNumberFormat="1" applyFont="1" applyFill="1" applyBorder="1" applyAlignment="1" applyProtection="1">
      <protection hidden="1"/>
    </xf>
    <xf numFmtId="3" fontId="7" fillId="5" borderId="59" xfId="0" applyNumberFormat="1" applyFont="1" applyFill="1" applyBorder="1" applyAlignment="1" applyProtection="1">
      <alignment horizontal="right" wrapText="1"/>
      <protection hidden="1"/>
    </xf>
    <xf numFmtId="3" fontId="7" fillId="5" borderId="60" xfId="0" applyNumberFormat="1" applyFont="1" applyFill="1" applyBorder="1" applyAlignment="1" applyProtection="1">
      <alignment horizontal="right" wrapText="1"/>
      <protection hidden="1"/>
    </xf>
    <xf numFmtId="3" fontId="3" fillId="6" borderId="21" xfId="0" applyNumberFormat="1" applyFont="1" applyFill="1" applyBorder="1" applyAlignment="1" applyProtection="1">
      <protection hidden="1"/>
    </xf>
    <xf numFmtId="3" fontId="7" fillId="4" borderId="52" xfId="0" applyNumberFormat="1" applyFont="1" applyFill="1" applyBorder="1" applyAlignment="1" applyProtection="1">
      <alignment horizontal="right" wrapText="1"/>
      <protection hidden="1"/>
    </xf>
    <xf numFmtId="3" fontId="7" fillId="4" borderId="53" xfId="0" applyNumberFormat="1" applyFont="1" applyFill="1" applyBorder="1" applyAlignment="1" applyProtection="1">
      <alignment horizontal="right" wrapText="1"/>
      <protection hidden="1"/>
    </xf>
    <xf numFmtId="3" fontId="3" fillId="0" borderId="54" xfId="0" applyNumberFormat="1" applyFont="1" applyFill="1" applyBorder="1" applyAlignment="1" applyProtection="1">
      <protection hidden="1"/>
    </xf>
    <xf numFmtId="3" fontId="7" fillId="4" borderId="56" xfId="0" applyNumberFormat="1" applyFont="1" applyFill="1" applyBorder="1" applyAlignment="1" applyProtection="1">
      <alignment horizontal="right" wrapText="1"/>
      <protection hidden="1"/>
    </xf>
    <xf numFmtId="0" fontId="3" fillId="0" borderId="0" xfId="0" applyFont="1" applyProtection="1">
      <protection locked="0"/>
    </xf>
    <xf numFmtId="0" fontId="3" fillId="0" borderId="0" xfId="0" applyFont="1" applyAlignment="1">
      <alignment horizontal="left" vertical="center"/>
    </xf>
    <xf numFmtId="0" fontId="3" fillId="0" borderId="0" xfId="0" applyFont="1" applyAlignment="1">
      <alignment wrapText="1"/>
    </xf>
    <xf numFmtId="0" fontId="7" fillId="0" borderId="0" xfId="0" applyFont="1" applyAlignment="1">
      <alignment wrapText="1"/>
    </xf>
    <xf numFmtId="0" fontId="3" fillId="2" borderId="0" xfId="0" applyFont="1" applyFill="1" applyAlignment="1">
      <alignment wrapText="1"/>
    </xf>
    <xf numFmtId="0" fontId="7" fillId="6" borderId="30" xfId="0" applyFont="1" applyFill="1" applyBorder="1" applyAlignment="1" applyProtection="1">
      <alignment horizontal="left"/>
    </xf>
    <xf numFmtId="0" fontId="3" fillId="2" borderId="62" xfId="0" applyFont="1" applyFill="1" applyBorder="1" applyProtection="1"/>
    <xf numFmtId="0" fontId="3" fillId="0" borderId="6" xfId="0" applyFont="1" applyFill="1" applyBorder="1" applyProtection="1"/>
    <xf numFmtId="0" fontId="7" fillId="3" borderId="63" xfId="0" applyFont="1" applyFill="1" applyBorder="1" applyAlignment="1" applyProtection="1">
      <alignment horizontal="center" vertical="center"/>
      <protection locked="0"/>
    </xf>
    <xf numFmtId="0" fontId="7" fillId="3" borderId="64" xfId="0" applyNumberFormat="1" applyFont="1" applyFill="1" applyBorder="1" applyAlignment="1" applyProtection="1">
      <alignment horizontal="center"/>
      <protection locked="0"/>
    </xf>
    <xf numFmtId="0" fontId="7" fillId="3" borderId="65" xfId="0" applyFont="1" applyFill="1" applyBorder="1" applyAlignment="1" applyProtection="1">
      <alignment horizontal="center"/>
      <protection locked="0"/>
    </xf>
    <xf numFmtId="164" fontId="7" fillId="3" borderId="66" xfId="0" applyNumberFormat="1" applyFont="1" applyFill="1" applyBorder="1" applyAlignment="1" applyProtection="1">
      <alignment horizontal="center"/>
      <protection locked="0"/>
    </xf>
    <xf numFmtId="0" fontId="3" fillId="2" borderId="6" xfId="0" applyFont="1" applyFill="1" applyBorder="1" applyProtection="1"/>
    <xf numFmtId="0" fontId="3" fillId="3" borderId="67" xfId="0" applyFont="1" applyFill="1" applyBorder="1" applyAlignment="1" applyProtection="1">
      <alignment horizontal="center"/>
      <protection locked="0"/>
    </xf>
    <xf numFmtId="0" fontId="7" fillId="3" borderId="68" xfId="0" applyFont="1" applyFill="1" applyBorder="1" applyAlignment="1" applyProtection="1">
      <alignment horizontal="center"/>
      <protection locked="0"/>
    </xf>
    <xf numFmtId="1" fontId="3" fillId="3" borderId="68" xfId="0" applyNumberFormat="1" applyFont="1" applyFill="1" applyBorder="1" applyAlignment="1" applyProtection="1">
      <alignment horizontal="center"/>
      <protection locked="0"/>
    </xf>
    <xf numFmtId="0" fontId="3" fillId="3" borderId="69" xfId="0" applyFont="1" applyFill="1" applyBorder="1" applyAlignment="1" applyProtection="1">
      <alignment horizontal="center"/>
      <protection locked="0"/>
    </xf>
    <xf numFmtId="0" fontId="3" fillId="2" borderId="30" xfId="0" applyFont="1" applyFill="1" applyBorder="1" applyAlignment="1" applyProtection="1">
      <alignment horizontal="left"/>
    </xf>
    <xf numFmtId="0" fontId="3" fillId="2" borderId="11" xfId="0" applyFont="1" applyFill="1" applyBorder="1" applyAlignment="1" applyProtection="1">
      <alignment horizontal="left"/>
    </xf>
    <xf numFmtId="0" fontId="3" fillId="3" borderId="70" xfId="0" applyFont="1" applyFill="1" applyBorder="1" applyAlignment="1" applyProtection="1">
      <alignment horizontal="center"/>
      <protection locked="0"/>
    </xf>
    <xf numFmtId="0" fontId="3" fillId="3" borderId="68" xfId="0" applyFont="1" applyFill="1" applyBorder="1" applyAlignment="1" applyProtection="1">
      <alignment horizontal="center"/>
      <protection locked="0"/>
    </xf>
    <xf numFmtId="0" fontId="7" fillId="3" borderId="69" xfId="0" applyFont="1" applyFill="1" applyBorder="1" applyAlignment="1" applyProtection="1">
      <alignment horizontal="center"/>
      <protection locked="0"/>
    </xf>
    <xf numFmtId="0" fontId="3" fillId="2" borderId="6" xfId="0" applyFont="1" applyFill="1" applyBorder="1" applyAlignment="1" applyProtection="1">
      <alignment wrapText="1"/>
    </xf>
    <xf numFmtId="0" fontId="7" fillId="3" borderId="70" xfId="0" applyFont="1" applyFill="1" applyBorder="1" applyAlignment="1" applyProtection="1">
      <alignment horizontal="center"/>
      <protection locked="0"/>
    </xf>
    <xf numFmtId="3" fontId="7" fillId="0" borderId="4" xfId="0" applyNumberFormat="1" applyFont="1" applyFill="1" applyBorder="1" applyAlignment="1" applyProtection="1">
      <alignment wrapText="1"/>
      <protection hidden="1"/>
    </xf>
    <xf numFmtId="3" fontId="3" fillId="3" borderId="71" xfId="0" applyNumberFormat="1" applyFont="1" applyFill="1" applyBorder="1" applyAlignment="1" applyProtection="1">
      <alignment wrapText="1"/>
      <protection locked="0"/>
    </xf>
    <xf numFmtId="3" fontId="3" fillId="3" borderId="72" xfId="0" applyNumberFormat="1" applyFont="1" applyFill="1" applyBorder="1" applyAlignment="1" applyProtection="1">
      <alignment wrapText="1"/>
      <protection locked="0"/>
    </xf>
    <xf numFmtId="3" fontId="3" fillId="3" borderId="73" xfId="0" applyNumberFormat="1" applyFont="1" applyFill="1" applyBorder="1" applyAlignment="1" applyProtection="1">
      <alignment wrapText="1"/>
      <protection locked="0"/>
    </xf>
    <xf numFmtId="3" fontId="3" fillId="3" borderId="74" xfId="0" applyNumberFormat="1" applyFont="1" applyFill="1" applyBorder="1" applyAlignment="1" applyProtection="1">
      <alignment wrapText="1"/>
      <protection locked="0"/>
    </xf>
    <xf numFmtId="3" fontId="3" fillId="3" borderId="75" xfId="0" applyNumberFormat="1" applyFont="1" applyFill="1" applyBorder="1" applyAlignment="1" applyProtection="1">
      <alignment wrapText="1"/>
      <protection locked="0"/>
    </xf>
    <xf numFmtId="3" fontId="3" fillId="3" borderId="76" xfId="0" applyNumberFormat="1" applyFont="1" applyFill="1" applyBorder="1" applyAlignment="1" applyProtection="1">
      <alignment wrapText="1"/>
      <protection locked="0"/>
    </xf>
    <xf numFmtId="3" fontId="3" fillId="3" borderId="77" xfId="0" applyNumberFormat="1" applyFont="1" applyFill="1" applyBorder="1" applyAlignment="1" applyProtection="1">
      <alignment wrapText="1"/>
      <protection locked="0"/>
    </xf>
    <xf numFmtId="3" fontId="3" fillId="3" borderId="78" xfId="0" applyNumberFormat="1" applyFont="1" applyFill="1" applyBorder="1" applyAlignment="1" applyProtection="1">
      <alignment wrapText="1"/>
      <protection locked="0"/>
    </xf>
    <xf numFmtId="3" fontId="3" fillId="8" borderId="71" xfId="0" applyNumberFormat="1" applyFont="1" applyFill="1" applyBorder="1" applyAlignment="1" applyProtection="1">
      <alignment wrapText="1"/>
      <protection locked="0"/>
    </xf>
    <xf numFmtId="3" fontId="3" fillId="8" borderId="79" xfId="0" applyNumberFormat="1" applyFont="1" applyFill="1" applyBorder="1" applyAlignment="1" applyProtection="1">
      <alignment wrapText="1"/>
      <protection locked="0"/>
    </xf>
    <xf numFmtId="3" fontId="3" fillId="8" borderId="80" xfId="0" applyNumberFormat="1" applyFont="1" applyFill="1" applyBorder="1" applyAlignment="1" applyProtection="1">
      <alignment wrapText="1"/>
      <protection locked="0"/>
    </xf>
    <xf numFmtId="3" fontId="3" fillId="8" borderId="74" xfId="0" applyNumberFormat="1" applyFont="1" applyFill="1" applyBorder="1" applyAlignment="1" applyProtection="1">
      <alignment wrapText="1"/>
      <protection locked="0"/>
    </xf>
    <xf numFmtId="3" fontId="3" fillId="8" borderId="75" xfId="0" applyNumberFormat="1" applyFont="1" applyFill="1" applyBorder="1" applyAlignment="1" applyProtection="1">
      <alignment wrapText="1"/>
      <protection locked="0"/>
    </xf>
    <xf numFmtId="3" fontId="3" fillId="8" borderId="76" xfId="0" applyNumberFormat="1" applyFont="1" applyFill="1" applyBorder="1" applyAlignment="1" applyProtection="1">
      <alignment wrapText="1"/>
      <protection locked="0"/>
    </xf>
    <xf numFmtId="3" fontId="3" fillId="8" borderId="77" xfId="0" applyNumberFormat="1" applyFont="1" applyFill="1" applyBorder="1" applyAlignment="1" applyProtection="1">
      <alignment wrapText="1"/>
      <protection locked="0"/>
    </xf>
    <xf numFmtId="3" fontId="3" fillId="8" borderId="78" xfId="0" applyNumberFormat="1" applyFont="1" applyFill="1" applyBorder="1" applyAlignment="1" applyProtection="1">
      <alignment wrapText="1"/>
      <protection locked="0"/>
    </xf>
    <xf numFmtId="3" fontId="3" fillId="9" borderId="71" xfId="0" applyNumberFormat="1" applyFont="1" applyFill="1" applyBorder="1" applyAlignment="1" applyProtection="1">
      <alignment wrapText="1"/>
      <protection locked="0"/>
    </xf>
    <xf numFmtId="3" fontId="3" fillId="9" borderId="72" xfId="0" applyNumberFormat="1" applyFont="1" applyFill="1" applyBorder="1" applyAlignment="1" applyProtection="1">
      <alignment wrapText="1"/>
      <protection locked="0"/>
    </xf>
    <xf numFmtId="3" fontId="3" fillId="9" borderId="73" xfId="0" applyNumberFormat="1" applyFont="1" applyFill="1" applyBorder="1" applyAlignment="1" applyProtection="1">
      <alignment wrapText="1"/>
      <protection locked="0"/>
    </xf>
    <xf numFmtId="3" fontId="3" fillId="9" borderId="74" xfId="0" applyNumberFormat="1" applyFont="1" applyFill="1" applyBorder="1" applyAlignment="1" applyProtection="1">
      <alignment wrapText="1"/>
      <protection locked="0"/>
    </xf>
    <xf numFmtId="3" fontId="3" fillId="9" borderId="75" xfId="0" applyNumberFormat="1" applyFont="1" applyFill="1" applyBorder="1" applyAlignment="1" applyProtection="1">
      <alignment wrapText="1"/>
      <protection locked="0"/>
    </xf>
    <xf numFmtId="3" fontId="3" fillId="9" borderId="76" xfId="0" applyNumberFormat="1" applyFont="1" applyFill="1" applyBorder="1" applyAlignment="1" applyProtection="1">
      <alignment wrapText="1"/>
      <protection locked="0"/>
    </xf>
    <xf numFmtId="3" fontId="3" fillId="9" borderId="77" xfId="0" applyNumberFormat="1" applyFont="1" applyFill="1" applyBorder="1" applyAlignment="1" applyProtection="1">
      <alignment wrapText="1"/>
      <protection locked="0"/>
    </xf>
    <xf numFmtId="3" fontId="3" fillId="9" borderId="78" xfId="0" applyNumberFormat="1" applyFont="1" applyFill="1" applyBorder="1" applyAlignment="1" applyProtection="1">
      <alignment wrapText="1"/>
      <protection locked="0"/>
    </xf>
    <xf numFmtId="3" fontId="7" fillId="0" borderId="16" xfId="0" applyNumberFormat="1" applyFont="1" applyBorder="1" applyAlignment="1" applyProtection="1">
      <alignment wrapText="1"/>
      <protection hidden="1"/>
    </xf>
    <xf numFmtId="3" fontId="3" fillId="3" borderId="79" xfId="0" applyNumberFormat="1" applyFont="1" applyFill="1" applyBorder="1" applyAlignment="1" applyProtection="1">
      <alignment wrapText="1"/>
      <protection locked="0"/>
    </xf>
    <xf numFmtId="3" fontId="3" fillId="3" borderId="80" xfId="0" applyNumberFormat="1" applyFont="1" applyFill="1" applyBorder="1" applyAlignment="1" applyProtection="1">
      <alignment wrapText="1"/>
      <protection locked="0"/>
    </xf>
    <xf numFmtId="3" fontId="3" fillId="3" borderId="81" xfId="0" applyNumberFormat="1" applyFont="1" applyFill="1" applyBorder="1" applyAlignment="1" applyProtection="1">
      <alignment wrapText="1"/>
      <protection locked="0"/>
    </xf>
    <xf numFmtId="3" fontId="3" fillId="8" borderId="81" xfId="0" applyNumberFormat="1" applyFont="1" applyFill="1" applyBorder="1" applyAlignment="1" applyProtection="1">
      <alignment wrapText="1"/>
      <protection locked="0"/>
    </xf>
    <xf numFmtId="3" fontId="3" fillId="8" borderId="82" xfId="0" applyNumberFormat="1" applyFont="1" applyFill="1" applyBorder="1" applyAlignment="1" applyProtection="1">
      <alignment wrapText="1"/>
      <protection locked="0"/>
    </xf>
    <xf numFmtId="3" fontId="3" fillId="8" borderId="83" xfId="0" applyNumberFormat="1" applyFont="1" applyFill="1" applyBorder="1" applyAlignment="1" applyProtection="1">
      <alignment wrapText="1"/>
      <protection locked="0"/>
    </xf>
    <xf numFmtId="3" fontId="7" fillId="0" borderId="84" xfId="0" applyNumberFormat="1" applyFont="1" applyFill="1" applyBorder="1" applyAlignment="1" applyProtection="1">
      <alignment wrapText="1"/>
      <protection hidden="1"/>
    </xf>
    <xf numFmtId="3" fontId="3" fillId="3" borderId="85" xfId="0" applyNumberFormat="1" applyFont="1" applyFill="1" applyBorder="1" applyAlignment="1" applyProtection="1">
      <alignment wrapText="1"/>
      <protection locked="0"/>
    </xf>
    <xf numFmtId="3" fontId="3" fillId="3" borderId="86" xfId="0" applyNumberFormat="1" applyFont="1" applyFill="1" applyBorder="1" applyAlignment="1" applyProtection="1">
      <alignment wrapText="1"/>
      <protection locked="0"/>
    </xf>
    <xf numFmtId="3" fontId="3" fillId="8" borderId="72" xfId="0" applyNumberFormat="1" applyFont="1" applyFill="1" applyBorder="1" applyAlignment="1" applyProtection="1">
      <alignment wrapText="1"/>
      <protection locked="0"/>
    </xf>
    <xf numFmtId="3" fontId="3" fillId="8" borderId="73" xfId="0" applyNumberFormat="1" applyFont="1" applyFill="1" applyBorder="1" applyAlignment="1" applyProtection="1">
      <alignment wrapText="1"/>
      <protection locked="0"/>
    </xf>
    <xf numFmtId="3" fontId="3" fillId="8" borderId="85" xfId="0" applyNumberFormat="1" applyFont="1" applyFill="1" applyBorder="1" applyAlignment="1" applyProtection="1">
      <alignment wrapText="1"/>
      <protection locked="0"/>
    </xf>
    <xf numFmtId="3" fontId="3" fillId="8" borderId="86" xfId="0" applyNumberFormat="1" applyFont="1" applyFill="1" applyBorder="1" applyAlignment="1" applyProtection="1">
      <alignment wrapText="1"/>
      <protection locked="0"/>
    </xf>
    <xf numFmtId="3" fontId="3" fillId="9" borderId="85" xfId="0" applyNumberFormat="1" applyFont="1" applyFill="1" applyBorder="1" applyAlignment="1" applyProtection="1">
      <alignment wrapText="1"/>
      <protection locked="0"/>
    </xf>
    <xf numFmtId="3" fontId="3" fillId="9" borderId="86" xfId="0" applyNumberFormat="1" applyFont="1" applyFill="1" applyBorder="1" applyAlignment="1" applyProtection="1">
      <alignment wrapText="1"/>
      <protection locked="0"/>
    </xf>
    <xf numFmtId="3" fontId="3" fillId="9" borderId="57" xfId="0" applyNumberFormat="1" applyFont="1" applyFill="1" applyBorder="1" applyAlignment="1" applyProtection="1">
      <alignment wrapText="1"/>
      <protection locked="0"/>
    </xf>
    <xf numFmtId="3" fontId="3" fillId="9" borderId="59" xfId="0" applyNumberFormat="1" applyFont="1" applyFill="1" applyBorder="1" applyAlignment="1" applyProtection="1">
      <alignment wrapText="1"/>
      <protection locked="0"/>
    </xf>
    <xf numFmtId="3" fontId="3" fillId="9" borderId="60" xfId="0" applyNumberFormat="1" applyFont="1" applyFill="1" applyBorder="1" applyAlignment="1" applyProtection="1">
      <alignment wrapText="1"/>
      <protection locked="0"/>
    </xf>
    <xf numFmtId="3" fontId="7" fillId="0" borderId="8" xfId="0" applyNumberFormat="1" applyFont="1" applyBorder="1" applyAlignment="1" applyProtection="1">
      <alignment wrapText="1"/>
      <protection hidden="1"/>
    </xf>
    <xf numFmtId="3" fontId="7" fillId="3" borderId="61" xfId="0" applyNumberFormat="1" applyFont="1" applyFill="1" applyBorder="1" applyAlignment="1" applyProtection="1">
      <alignment wrapText="1"/>
      <protection locked="0"/>
    </xf>
    <xf numFmtId="3" fontId="3" fillId="0" borderId="87" xfId="0" applyNumberFormat="1" applyFont="1" applyBorder="1" applyAlignment="1" applyProtection="1">
      <alignment wrapText="1"/>
      <protection hidden="1"/>
    </xf>
    <xf numFmtId="3" fontId="7" fillId="0" borderId="88" xfId="0" applyNumberFormat="1" applyFont="1" applyBorder="1" applyAlignment="1" applyProtection="1">
      <alignment wrapText="1"/>
      <protection hidden="1"/>
    </xf>
    <xf numFmtId="3" fontId="3" fillId="0" borderId="14" xfId="0" applyNumberFormat="1" applyFont="1" applyBorder="1" applyAlignment="1" applyProtection="1">
      <alignment wrapText="1"/>
      <protection hidden="1"/>
    </xf>
    <xf numFmtId="3" fontId="7" fillId="3" borderId="71" xfId="0" applyNumberFormat="1" applyFont="1" applyFill="1" applyBorder="1" applyAlignment="1" applyProtection="1">
      <alignment wrapText="1"/>
      <protection locked="0"/>
    </xf>
    <xf numFmtId="3" fontId="7" fillId="3" borderId="72" xfId="0" applyNumberFormat="1" applyFont="1" applyFill="1" applyBorder="1" applyAlignment="1" applyProtection="1">
      <alignment wrapText="1"/>
      <protection locked="0"/>
    </xf>
    <xf numFmtId="3" fontId="7" fillId="3" borderId="73" xfId="0" applyNumberFormat="1" applyFont="1" applyFill="1" applyBorder="1" applyAlignment="1" applyProtection="1">
      <alignment wrapText="1"/>
      <protection locked="0"/>
    </xf>
    <xf numFmtId="3" fontId="7" fillId="3" borderId="76" xfId="0" applyNumberFormat="1" applyFont="1" applyFill="1" applyBorder="1" applyAlignment="1" applyProtection="1">
      <alignment wrapText="1"/>
      <protection locked="0"/>
    </xf>
    <xf numFmtId="3" fontId="7" fillId="3" borderId="77" xfId="0" applyNumberFormat="1" applyFont="1" applyFill="1" applyBorder="1" applyAlignment="1" applyProtection="1">
      <alignment wrapText="1"/>
      <protection locked="0"/>
    </xf>
    <xf numFmtId="3" fontId="7" fillId="3" borderId="78" xfId="0" applyNumberFormat="1" applyFont="1" applyFill="1" applyBorder="1" applyAlignment="1" applyProtection="1">
      <alignment wrapText="1"/>
      <protection locked="0"/>
    </xf>
    <xf numFmtId="3" fontId="7" fillId="8" borderId="71" xfId="0" applyNumberFormat="1" applyFont="1" applyFill="1" applyBorder="1" applyAlignment="1" applyProtection="1">
      <alignment wrapText="1"/>
      <protection locked="0"/>
    </xf>
    <xf numFmtId="3" fontId="7" fillId="8" borderId="72" xfId="0" applyNumberFormat="1" applyFont="1" applyFill="1" applyBorder="1" applyAlignment="1" applyProtection="1">
      <alignment wrapText="1"/>
      <protection locked="0"/>
    </xf>
    <xf numFmtId="3" fontId="7" fillId="8" borderId="73" xfId="0" applyNumberFormat="1" applyFont="1" applyFill="1" applyBorder="1" applyAlignment="1" applyProtection="1">
      <alignment wrapText="1"/>
      <protection locked="0"/>
    </xf>
    <xf numFmtId="3" fontId="7" fillId="8" borderId="76" xfId="0" applyNumberFormat="1" applyFont="1" applyFill="1" applyBorder="1" applyAlignment="1" applyProtection="1">
      <alignment wrapText="1"/>
      <protection locked="0"/>
    </xf>
    <xf numFmtId="3" fontId="7" fillId="8" borderId="77" xfId="0" applyNumberFormat="1" applyFont="1" applyFill="1" applyBorder="1" applyAlignment="1" applyProtection="1">
      <alignment wrapText="1"/>
      <protection locked="0"/>
    </xf>
    <xf numFmtId="3" fontId="7" fillId="8" borderId="78" xfId="0" applyNumberFormat="1" applyFont="1" applyFill="1" applyBorder="1" applyAlignment="1" applyProtection="1">
      <alignment wrapText="1"/>
      <protection locked="0"/>
    </xf>
    <xf numFmtId="3" fontId="7" fillId="9" borderId="71" xfId="0" applyNumberFormat="1" applyFont="1" applyFill="1" applyBorder="1" applyAlignment="1" applyProtection="1">
      <alignment wrapText="1"/>
      <protection locked="0"/>
    </xf>
    <xf numFmtId="3" fontId="7" fillId="9" borderId="72" xfId="0" applyNumberFormat="1" applyFont="1" applyFill="1" applyBorder="1" applyAlignment="1" applyProtection="1">
      <alignment wrapText="1"/>
      <protection locked="0"/>
    </xf>
    <xf numFmtId="3" fontId="7" fillId="9" borderId="73" xfId="0" applyNumberFormat="1" applyFont="1" applyFill="1" applyBorder="1" applyAlignment="1" applyProtection="1">
      <alignment wrapText="1"/>
      <protection locked="0"/>
    </xf>
    <xf numFmtId="3" fontId="7" fillId="9" borderId="76" xfId="0" applyNumberFormat="1" applyFont="1" applyFill="1" applyBorder="1" applyAlignment="1" applyProtection="1">
      <alignment wrapText="1"/>
      <protection locked="0"/>
    </xf>
    <xf numFmtId="3" fontId="7" fillId="9" borderId="77" xfId="0" applyNumberFormat="1" applyFont="1" applyFill="1" applyBorder="1" applyAlignment="1" applyProtection="1">
      <alignment wrapText="1"/>
      <protection locked="0"/>
    </xf>
    <xf numFmtId="3" fontId="7" fillId="9" borderId="78" xfId="0" applyNumberFormat="1" applyFont="1" applyFill="1" applyBorder="1" applyAlignment="1" applyProtection="1">
      <alignment wrapText="1"/>
      <protection locked="0"/>
    </xf>
    <xf numFmtId="3" fontId="3" fillId="0" borderId="22" xfId="0" applyNumberFormat="1" applyFont="1" applyBorder="1" applyAlignment="1" applyProtection="1">
      <alignment wrapText="1"/>
      <protection hidden="1"/>
    </xf>
    <xf numFmtId="3" fontId="3" fillId="0" borderId="51" xfId="0" applyNumberFormat="1" applyFont="1" applyBorder="1" applyAlignment="1" applyProtection="1">
      <alignment wrapText="1"/>
      <protection hidden="1"/>
    </xf>
    <xf numFmtId="3" fontId="3" fillId="3" borderId="57" xfId="0" applyNumberFormat="1" applyFont="1" applyFill="1" applyBorder="1" applyAlignment="1" applyProtection="1">
      <alignment wrapText="1"/>
      <protection locked="0"/>
    </xf>
    <xf numFmtId="3" fontId="3" fillId="3" borderId="59" xfId="0" applyNumberFormat="1" applyFont="1" applyFill="1" applyBorder="1" applyAlignment="1" applyProtection="1">
      <alignment wrapText="1"/>
      <protection locked="0"/>
    </xf>
    <xf numFmtId="3" fontId="3" fillId="3" borderId="60" xfId="0" applyNumberFormat="1" applyFont="1" applyFill="1" applyBorder="1" applyAlignment="1" applyProtection="1">
      <alignment wrapText="1"/>
      <protection locked="0"/>
    </xf>
    <xf numFmtId="3" fontId="3" fillId="8" borderId="57" xfId="0" applyNumberFormat="1" applyFont="1" applyFill="1" applyBorder="1" applyAlignment="1" applyProtection="1">
      <alignment wrapText="1"/>
      <protection locked="0"/>
    </xf>
    <xf numFmtId="3" fontId="3" fillId="8" borderId="59" xfId="0" applyNumberFormat="1" applyFont="1" applyFill="1" applyBorder="1" applyAlignment="1" applyProtection="1">
      <alignment wrapText="1"/>
      <protection locked="0"/>
    </xf>
    <xf numFmtId="3" fontId="3" fillId="8" borderId="60" xfId="0" applyNumberFormat="1" applyFont="1" applyFill="1" applyBorder="1" applyAlignment="1" applyProtection="1">
      <alignment wrapText="1"/>
      <protection locked="0"/>
    </xf>
    <xf numFmtId="3" fontId="7" fillId="3" borderId="57" xfId="0" applyNumberFormat="1" applyFont="1" applyFill="1" applyBorder="1" applyAlignment="1" applyProtection="1">
      <alignment wrapText="1"/>
      <protection locked="0"/>
    </xf>
    <xf numFmtId="3" fontId="7" fillId="3" borderId="59" xfId="0" applyNumberFormat="1" applyFont="1" applyFill="1" applyBorder="1" applyAlignment="1" applyProtection="1">
      <alignment wrapText="1"/>
      <protection locked="0"/>
    </xf>
    <xf numFmtId="3" fontId="7" fillId="3" borderId="60" xfId="0" applyNumberFormat="1" applyFont="1" applyFill="1" applyBorder="1" applyAlignment="1" applyProtection="1">
      <alignment wrapText="1"/>
      <protection locked="0"/>
    </xf>
    <xf numFmtId="3" fontId="7" fillId="8" borderId="57" xfId="0" applyNumberFormat="1" applyFont="1" applyFill="1" applyBorder="1" applyAlignment="1" applyProtection="1">
      <alignment wrapText="1"/>
      <protection locked="0"/>
    </xf>
    <xf numFmtId="3" fontId="7" fillId="8" borderId="59" xfId="0" applyNumberFormat="1" applyFont="1" applyFill="1" applyBorder="1" applyAlignment="1" applyProtection="1">
      <alignment wrapText="1"/>
      <protection locked="0"/>
    </xf>
    <xf numFmtId="3" fontId="7" fillId="8" borderId="60" xfId="0" applyNumberFormat="1" applyFont="1" applyFill="1" applyBorder="1" applyAlignment="1" applyProtection="1">
      <alignment wrapText="1"/>
      <protection locked="0"/>
    </xf>
    <xf numFmtId="3" fontId="7" fillId="9" borderId="57" xfId="0" applyNumberFormat="1" applyFont="1" applyFill="1" applyBorder="1" applyAlignment="1" applyProtection="1">
      <alignment wrapText="1"/>
      <protection locked="0"/>
    </xf>
    <xf numFmtId="3" fontId="7" fillId="9" borderId="59" xfId="0" applyNumberFormat="1" applyFont="1" applyFill="1" applyBorder="1" applyAlignment="1" applyProtection="1">
      <alignment wrapText="1"/>
      <protection locked="0"/>
    </xf>
    <xf numFmtId="3" fontId="7" fillId="9" borderId="60" xfId="0" applyNumberFormat="1" applyFont="1" applyFill="1" applyBorder="1" applyAlignment="1" applyProtection="1">
      <alignment wrapText="1"/>
      <protection locked="0"/>
    </xf>
    <xf numFmtId="3" fontId="3" fillId="0" borderId="21" xfId="0" applyNumberFormat="1" applyFont="1" applyBorder="1" applyAlignment="1" applyProtection="1">
      <alignment horizontal="right" wrapText="1"/>
      <protection hidden="1"/>
    </xf>
    <xf numFmtId="3" fontId="3" fillId="0" borderId="20" xfId="0" applyNumberFormat="1" applyFont="1" applyBorder="1" applyAlignment="1" applyProtection="1">
      <alignment horizontal="right" wrapText="1"/>
      <protection hidden="1"/>
    </xf>
    <xf numFmtId="3" fontId="3" fillId="0" borderId="51" xfId="0" applyNumberFormat="1" applyFont="1" applyBorder="1" applyAlignment="1" applyProtection="1">
      <alignment horizontal="right" wrapText="1"/>
      <protection hidden="1"/>
    </xf>
    <xf numFmtId="3" fontId="3" fillId="3" borderId="71" xfId="0" applyNumberFormat="1" applyFont="1" applyFill="1" applyBorder="1" applyAlignment="1" applyProtection="1">
      <alignment horizontal="right" wrapText="1"/>
      <protection locked="0"/>
    </xf>
    <xf numFmtId="3" fontId="3" fillId="3" borderId="72" xfId="0" applyNumberFormat="1" applyFont="1" applyFill="1" applyBorder="1" applyAlignment="1" applyProtection="1">
      <alignment horizontal="right" wrapText="1"/>
      <protection locked="0"/>
    </xf>
    <xf numFmtId="3" fontId="3" fillId="3" borderId="73" xfId="0" applyNumberFormat="1" applyFont="1" applyFill="1" applyBorder="1" applyAlignment="1" applyProtection="1">
      <alignment horizontal="right" wrapText="1"/>
      <protection locked="0"/>
    </xf>
    <xf numFmtId="3" fontId="3" fillId="3" borderId="74" xfId="0" applyNumberFormat="1" applyFont="1" applyFill="1" applyBorder="1" applyAlignment="1" applyProtection="1">
      <alignment horizontal="right" wrapText="1"/>
      <protection locked="0"/>
    </xf>
    <xf numFmtId="3" fontId="3" fillId="3" borderId="75" xfId="0" applyNumberFormat="1" applyFont="1" applyFill="1" applyBorder="1" applyAlignment="1" applyProtection="1">
      <alignment horizontal="right" wrapText="1"/>
      <protection locked="0"/>
    </xf>
    <xf numFmtId="3" fontId="3" fillId="8" borderId="71" xfId="0" applyNumberFormat="1" applyFont="1" applyFill="1" applyBorder="1" applyAlignment="1" applyProtection="1">
      <alignment horizontal="right" wrapText="1"/>
      <protection locked="0"/>
    </xf>
    <xf numFmtId="3" fontId="3" fillId="8" borderId="72" xfId="0" applyNumberFormat="1" applyFont="1" applyFill="1" applyBorder="1" applyAlignment="1" applyProtection="1">
      <alignment horizontal="right" wrapText="1"/>
      <protection locked="0"/>
    </xf>
    <xf numFmtId="3" fontId="3" fillId="8" borderId="73" xfId="0" applyNumberFormat="1" applyFont="1" applyFill="1" applyBorder="1" applyAlignment="1" applyProtection="1">
      <alignment horizontal="right" wrapText="1"/>
      <protection locked="0"/>
    </xf>
    <xf numFmtId="3" fontId="3" fillId="8" borderId="74" xfId="0" applyNumberFormat="1" applyFont="1" applyFill="1" applyBorder="1" applyAlignment="1" applyProtection="1">
      <alignment horizontal="right" wrapText="1"/>
      <protection locked="0"/>
    </xf>
    <xf numFmtId="3" fontId="3" fillId="8" borderId="75" xfId="0" applyNumberFormat="1" applyFont="1" applyFill="1" applyBorder="1" applyAlignment="1" applyProtection="1">
      <alignment horizontal="right" wrapText="1"/>
      <protection locked="0"/>
    </xf>
    <xf numFmtId="3" fontId="3" fillId="9" borderId="71" xfId="0" applyNumberFormat="1" applyFont="1" applyFill="1" applyBorder="1" applyAlignment="1" applyProtection="1">
      <alignment horizontal="right" wrapText="1"/>
      <protection locked="0"/>
    </xf>
    <xf numFmtId="3" fontId="3" fillId="9" borderId="79" xfId="0" applyNumberFormat="1" applyFont="1" applyFill="1" applyBorder="1" applyAlignment="1" applyProtection="1">
      <alignment horizontal="right" wrapText="1"/>
      <protection locked="0"/>
    </xf>
    <xf numFmtId="3" fontId="3" fillId="9" borderId="73" xfId="0" applyNumberFormat="1" applyFont="1" applyFill="1" applyBorder="1" applyAlignment="1" applyProtection="1">
      <alignment horizontal="right" wrapText="1"/>
      <protection locked="0"/>
    </xf>
    <xf numFmtId="3" fontId="3" fillId="9" borderId="74" xfId="0" applyNumberFormat="1" applyFont="1" applyFill="1" applyBorder="1" applyAlignment="1" applyProtection="1">
      <alignment horizontal="right" wrapText="1"/>
      <protection locked="0"/>
    </xf>
    <xf numFmtId="3" fontId="3" fillId="9" borderId="75" xfId="0" applyNumberFormat="1" applyFont="1" applyFill="1" applyBorder="1" applyAlignment="1" applyProtection="1">
      <alignment horizontal="right" wrapText="1"/>
      <protection locked="0"/>
    </xf>
    <xf numFmtId="0" fontId="7" fillId="0" borderId="40" xfId="0" applyFont="1" applyBorder="1" applyProtection="1">
      <protection hidden="1"/>
    </xf>
    <xf numFmtId="0" fontId="3" fillId="0" borderId="89" xfId="0" applyFont="1" applyFill="1" applyBorder="1" applyAlignment="1" applyProtection="1">
      <alignment horizontal="center"/>
      <protection hidden="1"/>
    </xf>
    <xf numFmtId="0" fontId="3" fillId="0" borderId="90" xfId="0"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0" fontId="3" fillId="0" borderId="91" xfId="0" applyFont="1" applyFill="1" applyBorder="1" applyAlignment="1" applyProtection="1">
      <alignment horizontal="center"/>
      <protection hidden="1"/>
    </xf>
    <xf numFmtId="0" fontId="3" fillId="10" borderId="92" xfId="0" applyFont="1" applyFill="1" applyBorder="1" applyAlignment="1" applyProtection="1">
      <alignment horizontal="left"/>
      <protection locked="0"/>
    </xf>
    <xf numFmtId="0" fontId="3" fillId="8" borderId="43" xfId="0" applyFont="1" applyFill="1" applyBorder="1" applyAlignment="1" applyProtection="1">
      <alignment horizontal="right"/>
      <protection locked="0"/>
    </xf>
    <xf numFmtId="0" fontId="3" fillId="8" borderId="93" xfId="0" applyFont="1" applyFill="1" applyBorder="1" applyAlignment="1" applyProtection="1">
      <alignment horizontal="right"/>
      <protection locked="0"/>
    </xf>
    <xf numFmtId="0" fontId="3" fillId="10" borderId="94" xfId="0" applyFont="1" applyFill="1" applyBorder="1" applyAlignment="1" applyProtection="1">
      <alignment horizontal="right"/>
      <protection locked="0"/>
    </xf>
    <xf numFmtId="0" fontId="3" fillId="10" borderId="95" xfId="0" applyFont="1" applyFill="1" applyBorder="1" applyAlignment="1" applyProtection="1">
      <alignment horizontal="right"/>
      <protection locked="0"/>
    </xf>
    <xf numFmtId="0" fontId="3" fillId="8" borderId="96" xfId="0" applyFont="1" applyFill="1" applyBorder="1" applyAlignment="1" applyProtection="1">
      <alignment horizontal="right"/>
      <protection locked="0"/>
    </xf>
    <xf numFmtId="0" fontId="3" fillId="8" borderId="95" xfId="0" applyFont="1" applyFill="1" applyBorder="1" applyAlignment="1" applyProtection="1">
      <alignment horizontal="right"/>
      <protection locked="0"/>
    </xf>
    <xf numFmtId="0" fontId="3" fillId="10" borderId="24" xfId="0" applyFont="1" applyFill="1" applyBorder="1" applyAlignment="1" applyProtection="1">
      <alignment horizontal="right"/>
      <protection locked="0"/>
    </xf>
    <xf numFmtId="0" fontId="3" fillId="10" borderId="43" xfId="0" applyFont="1" applyFill="1" applyBorder="1" applyAlignment="1" applyProtection="1">
      <alignment horizontal="right"/>
      <protection locked="0"/>
    </xf>
    <xf numFmtId="0" fontId="3" fillId="10" borderId="73" xfId="0" applyFont="1" applyFill="1" applyBorder="1" applyAlignment="1" applyProtection="1">
      <alignment horizontal="right"/>
      <protection locked="0"/>
    </xf>
    <xf numFmtId="0" fontId="3" fillId="10" borderId="97" xfId="0" applyFont="1" applyFill="1" applyBorder="1" applyAlignment="1" applyProtection="1">
      <alignment horizontal="left"/>
      <protection locked="0"/>
    </xf>
    <xf numFmtId="0" fontId="3" fillId="10" borderId="75" xfId="0" applyFont="1" applyFill="1" applyBorder="1" applyAlignment="1" applyProtection="1">
      <alignment horizontal="right"/>
      <protection locked="0"/>
    </xf>
    <xf numFmtId="0" fontId="3" fillId="10" borderId="0" xfId="0" applyFont="1" applyFill="1" applyBorder="1" applyAlignment="1" applyProtection="1">
      <alignment horizontal="right"/>
      <protection locked="0"/>
    </xf>
    <xf numFmtId="0" fontId="3" fillId="10" borderId="98" xfId="0" applyFont="1" applyFill="1" applyBorder="1" applyAlignment="1" applyProtection="1">
      <alignment horizontal="left"/>
      <protection locked="0"/>
    </xf>
    <xf numFmtId="0" fontId="3" fillId="8" borderId="99" xfId="0" applyFont="1" applyFill="1" applyBorder="1" applyAlignment="1" applyProtection="1">
      <alignment horizontal="right"/>
      <protection locked="0"/>
    </xf>
    <xf numFmtId="0" fontId="3" fillId="8" borderId="100" xfId="0" applyFont="1" applyFill="1" applyBorder="1" applyAlignment="1" applyProtection="1">
      <alignment horizontal="right"/>
      <protection locked="0"/>
    </xf>
    <xf numFmtId="0" fontId="3" fillId="10" borderId="101" xfId="0" applyFont="1" applyFill="1" applyBorder="1" applyAlignment="1" applyProtection="1">
      <alignment horizontal="right"/>
      <protection locked="0"/>
    </xf>
    <xf numFmtId="0" fontId="3" fillId="10" borderId="100" xfId="0" applyFont="1" applyFill="1" applyBorder="1" applyAlignment="1" applyProtection="1">
      <alignment horizontal="right"/>
      <protection locked="0"/>
    </xf>
    <xf numFmtId="0" fontId="3" fillId="8" borderId="102" xfId="0" applyFont="1" applyFill="1" applyBorder="1" applyAlignment="1" applyProtection="1">
      <alignment horizontal="right"/>
      <protection locked="0"/>
    </xf>
    <xf numFmtId="0" fontId="3" fillId="10" borderId="99" xfId="0" applyFont="1" applyFill="1" applyBorder="1" applyAlignment="1" applyProtection="1">
      <alignment horizontal="right"/>
      <protection locked="0"/>
    </xf>
    <xf numFmtId="0" fontId="3" fillId="10" borderId="78" xfId="0" applyFont="1" applyFill="1" applyBorder="1" applyAlignment="1" applyProtection="1">
      <alignment horizontal="right"/>
      <protection locked="0"/>
    </xf>
    <xf numFmtId="0" fontId="31" fillId="0" borderId="0" xfId="0" applyFont="1"/>
    <xf numFmtId="0" fontId="31" fillId="0" borderId="0" xfId="0" applyFont="1" applyBorder="1"/>
    <xf numFmtId="0" fontId="3" fillId="12" borderId="42" xfId="0" applyFont="1" applyFill="1" applyBorder="1" applyAlignment="1" applyProtection="1">
      <alignment horizontal="left" vertical="top" wrapText="1"/>
      <protection locked="0"/>
    </xf>
    <xf numFmtId="0" fontId="3" fillId="12" borderId="25" xfId="0" applyFont="1" applyFill="1" applyBorder="1" applyAlignment="1" applyProtection="1">
      <alignment horizontal="left" vertical="top" wrapText="1"/>
      <protection locked="0"/>
    </xf>
    <xf numFmtId="0" fontId="3" fillId="12" borderId="48" xfId="0" applyFont="1" applyFill="1" applyBorder="1" applyAlignment="1" applyProtection="1">
      <alignment horizontal="left" vertical="top" wrapText="1"/>
      <protection locked="0"/>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3" xfId="0" applyFont="1" applyBorder="1" applyAlignment="1">
      <alignment horizontal="left" vertical="center" wrapText="1"/>
    </xf>
    <xf numFmtId="0" fontId="3" fillId="0" borderId="44" xfId="0" applyFont="1" applyBorder="1" applyAlignment="1">
      <alignment horizontal="left" vertical="center" wrapText="1"/>
    </xf>
    <xf numFmtId="0" fontId="3" fillId="0" borderId="23" xfId="0" applyFont="1" applyBorder="1" applyAlignment="1">
      <alignment horizontal="left" vertical="center" wrapText="1"/>
    </xf>
    <xf numFmtId="0" fontId="3" fillId="0" borderId="49" xfId="0" applyFont="1" applyBorder="1" applyAlignment="1">
      <alignment horizontal="left" vertical="center" wrapText="1"/>
    </xf>
    <xf numFmtId="0" fontId="7" fillId="0" borderId="42" xfId="0" applyFont="1" applyBorder="1" applyAlignment="1">
      <alignment horizontal="left" vertical="top" wrapText="1"/>
    </xf>
    <xf numFmtId="0" fontId="7" fillId="0" borderId="25" xfId="0" applyFont="1" applyBorder="1" applyAlignment="1">
      <alignment horizontal="left" vertical="top" wrapText="1"/>
    </xf>
    <xf numFmtId="0" fontId="7" fillId="0" borderId="48" xfId="0" applyFont="1" applyBorder="1" applyAlignment="1">
      <alignment horizontal="left" vertical="top" wrapText="1"/>
    </xf>
    <xf numFmtId="0" fontId="10" fillId="0" borderId="43" xfId="0" applyFont="1" applyBorder="1" applyAlignment="1">
      <alignment horizontal="left" vertical="top"/>
    </xf>
    <xf numFmtId="0" fontId="10" fillId="0" borderId="24" xfId="0" applyFont="1" applyBorder="1" applyAlignment="1">
      <alignment horizontal="left" vertical="top"/>
    </xf>
    <xf numFmtId="0" fontId="10" fillId="0" borderId="50" xfId="0" applyFont="1" applyBorder="1" applyAlignment="1">
      <alignment horizontal="left" vertical="top"/>
    </xf>
    <xf numFmtId="0" fontId="20" fillId="0" borderId="0" xfId="0" applyFont="1" applyAlignment="1">
      <alignment horizontal="center" vertical="center"/>
    </xf>
    <xf numFmtId="0" fontId="8" fillId="7" borderId="44" xfId="0" applyFont="1" applyFill="1" applyBorder="1" applyAlignment="1">
      <alignment horizontal="center" wrapText="1"/>
    </xf>
    <xf numFmtId="0" fontId="15" fillId="7" borderId="23" xfId="0" applyFont="1" applyFill="1" applyBorder="1" applyAlignment="1">
      <alignment horizontal="center" wrapText="1"/>
    </xf>
    <xf numFmtId="0" fontId="15" fillId="7" borderId="49" xfId="0" applyFont="1" applyFill="1" applyBorder="1" applyAlignment="1">
      <alignment horizontal="center" wrapText="1"/>
    </xf>
    <xf numFmtId="0" fontId="7" fillId="0" borderId="43" xfId="0" applyFont="1" applyBorder="1" applyAlignment="1">
      <alignment horizontal="left" vertical="top" wrapText="1"/>
    </xf>
    <xf numFmtId="0" fontId="10" fillId="0" borderId="19" xfId="0" applyFont="1" applyBorder="1" applyAlignment="1">
      <alignment horizontal="left" vertical="top" wrapText="1"/>
    </xf>
    <xf numFmtId="0" fontId="3" fillId="12" borderId="42" xfId="0" applyFont="1" applyFill="1" applyBorder="1" applyAlignment="1" applyProtection="1">
      <alignment horizontal="left" vertical="center" wrapText="1"/>
      <protection locked="0"/>
    </xf>
    <xf numFmtId="0" fontId="3" fillId="12" borderId="18" xfId="0" applyFont="1" applyFill="1" applyBorder="1" applyAlignment="1" applyProtection="1">
      <alignment horizontal="left" vertical="center" wrapText="1"/>
      <protection locked="0"/>
    </xf>
    <xf numFmtId="0" fontId="15" fillId="7" borderId="26" xfId="0" applyFont="1" applyFill="1" applyBorder="1" applyAlignment="1">
      <alignment horizontal="center" wrapText="1"/>
    </xf>
    <xf numFmtId="0" fontId="15" fillId="7" borderId="0" xfId="0" applyFont="1" applyFill="1" applyBorder="1" applyAlignment="1">
      <alignment horizontal="center" wrapText="1"/>
    </xf>
    <xf numFmtId="0" fontId="15" fillId="7" borderId="33" xfId="0" applyFont="1" applyFill="1" applyBorder="1" applyAlignment="1">
      <alignment horizontal="center" wrapText="1"/>
    </xf>
    <xf numFmtId="0" fontId="7" fillId="0" borderId="43" xfId="0" applyFont="1" applyBorder="1" applyAlignment="1">
      <alignment horizontal="left" wrapText="1"/>
    </xf>
    <xf numFmtId="0" fontId="10" fillId="0" borderId="19" xfId="0" applyFont="1" applyBorder="1" applyAlignment="1">
      <alignment horizontal="left" wrapText="1"/>
    </xf>
    <xf numFmtId="0" fontId="11" fillId="12" borderId="42" xfId="0" applyFont="1" applyFill="1" applyBorder="1" applyAlignment="1" applyProtection="1">
      <alignment horizontal="left" vertical="center" wrapText="1"/>
      <protection locked="0"/>
    </xf>
    <xf numFmtId="0" fontId="11" fillId="12" borderId="18" xfId="0" applyFont="1" applyFill="1" applyBorder="1" applyAlignment="1" applyProtection="1">
      <alignment horizontal="left" vertical="center" wrapText="1"/>
      <protection locked="0"/>
    </xf>
    <xf numFmtId="0" fontId="7" fillId="6" borderId="2" xfId="0" applyFont="1" applyFill="1" applyBorder="1" applyAlignment="1" applyProtection="1">
      <alignment horizontal="center"/>
    </xf>
    <xf numFmtId="0" fontId="7" fillId="6" borderId="0" xfId="0" applyFont="1" applyFill="1" applyBorder="1" applyAlignment="1" applyProtection="1">
      <alignment horizontal="center"/>
    </xf>
    <xf numFmtId="0" fontId="7" fillId="2" borderId="0" xfId="0" applyFont="1" applyFill="1" applyBorder="1" applyAlignment="1" applyProtection="1">
      <alignment horizontal="center" wrapText="1"/>
    </xf>
    <xf numFmtId="0" fontId="0" fillId="0" borderId="0" xfId="0" applyAlignment="1">
      <alignment horizontal="center"/>
    </xf>
    <xf numFmtId="0" fontId="0" fillId="0" borderId="0" xfId="0" applyAlignment="1"/>
    <xf numFmtId="0" fontId="7" fillId="0" borderId="26"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7" xfId="0" applyFont="1" applyFill="1" applyBorder="1" applyAlignment="1" applyProtection="1">
      <alignment horizontal="center"/>
      <protection hidden="1"/>
    </xf>
    <xf numFmtId="0" fontId="7" fillId="0" borderId="28" xfId="0" applyFont="1" applyFill="1" applyBorder="1" applyAlignment="1" applyProtection="1">
      <alignment horizontal="center"/>
      <protection hidden="1"/>
    </xf>
    <xf numFmtId="0" fontId="7" fillId="0" borderId="2" xfId="0" applyFont="1" applyFill="1" applyBorder="1" applyAlignment="1" applyProtection="1">
      <alignment horizontal="center"/>
      <protection hidden="1"/>
    </xf>
    <xf numFmtId="0" fontId="7" fillId="0" borderId="33" xfId="0" applyFont="1" applyFill="1" applyBorder="1" applyAlignment="1" applyProtection="1">
      <protection hidden="1"/>
    </xf>
    <xf numFmtId="0" fontId="3" fillId="0" borderId="33" xfId="0" applyFont="1" applyBorder="1" applyAlignment="1" applyProtection="1">
      <protection hidden="1"/>
    </xf>
    <xf numFmtId="0" fontId="7" fillId="0" borderId="0" xfId="0" applyFont="1" applyFill="1" applyAlignment="1" applyProtection="1">
      <alignment horizontal="center" wrapText="1"/>
      <protection hidden="1"/>
    </xf>
    <xf numFmtId="0" fontId="3" fillId="0" borderId="0" xfId="0" applyFont="1" applyFill="1" applyAlignment="1" applyProtection="1">
      <alignment horizontal="center" wrapText="1"/>
      <protection hidden="1"/>
    </xf>
    <xf numFmtId="1" fontId="7" fillId="0" borderId="0" xfId="0" applyNumberFormat="1" applyFont="1" applyBorder="1" applyAlignment="1" applyProtection="1">
      <alignment horizontal="left"/>
      <protection hidden="1"/>
    </xf>
    <xf numFmtId="1" fontId="7" fillId="0" borderId="2" xfId="0" applyNumberFormat="1" applyFont="1" applyBorder="1" applyAlignment="1" applyProtection="1">
      <alignment horizontal="center"/>
      <protection hidden="1"/>
    </xf>
    <xf numFmtId="3" fontId="7" fillId="0" borderId="0" xfId="0" applyNumberFormat="1" applyFont="1" applyBorder="1" applyAlignment="1" applyProtection="1">
      <alignment horizontal="right"/>
      <protection hidden="1"/>
    </xf>
    <xf numFmtId="3" fontId="3" fillId="0" borderId="0" xfId="0" applyNumberFormat="1" applyFont="1" applyAlignment="1" applyProtection="1">
      <alignment horizontal="right"/>
      <protection hidden="1"/>
    </xf>
    <xf numFmtId="3" fontId="7" fillId="0" borderId="0" xfId="0" applyNumberFormat="1" applyFont="1" applyAlignment="1" applyProtection="1">
      <alignment horizontal="right"/>
      <protection hidden="1"/>
    </xf>
    <xf numFmtId="0" fontId="7" fillId="0" borderId="2" xfId="0" applyFont="1" applyFill="1" applyBorder="1" applyAlignment="1">
      <alignment horizontal="center"/>
    </xf>
    <xf numFmtId="3" fontId="7" fillId="0" borderId="0" xfId="0" applyNumberFormat="1" applyFont="1" applyBorder="1" applyAlignment="1" applyProtection="1">
      <alignment horizontal="left"/>
      <protection hidden="1"/>
    </xf>
    <xf numFmtId="1" fontId="7" fillId="0" borderId="0" xfId="0" applyNumberFormat="1" applyFont="1" applyBorder="1" applyAlignment="1" applyProtection="1">
      <alignment horizontal="center"/>
      <protection hidden="1"/>
    </xf>
    <xf numFmtId="0" fontId="7" fillId="2" borderId="0" xfId="0" applyFont="1" applyFill="1" applyAlignment="1" applyProtection="1">
      <alignment horizontal="center"/>
      <protection hidden="1"/>
    </xf>
    <xf numFmtId="0" fontId="21" fillId="2" borderId="0" xfId="0" applyFont="1" applyFill="1" applyAlignment="1"/>
    <xf numFmtId="0" fontId="29" fillId="0" borderId="0" xfId="0" applyFont="1" applyAlignment="1"/>
  </cellXfs>
  <cellStyles count="5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27"/>
  <sheetViews>
    <sheetView zoomScaleNormal="100" zoomScaleSheetLayoutView="100" workbookViewId="0">
      <selection activeCell="C26" sqref="C26"/>
    </sheetView>
  </sheetViews>
  <sheetFormatPr defaultColWidth="8.6640625" defaultRowHeight="13.2" x14ac:dyDescent="0.25"/>
  <cols>
    <col min="1" max="1" width="48.6640625" customWidth="1"/>
    <col min="2" max="2" width="24.109375" customWidth="1"/>
    <col min="3" max="3" width="32.44140625" customWidth="1"/>
    <col min="4" max="4" width="12.44140625" customWidth="1"/>
  </cols>
  <sheetData>
    <row r="1" spans="1:3" s="11" customFormat="1" ht="38.25" customHeight="1" x14ac:dyDescent="0.25">
      <c r="A1" s="462" t="s">
        <v>141</v>
      </c>
      <c r="B1" s="462"/>
      <c r="C1" s="462"/>
    </row>
    <row r="2" spans="1:3" s="11" customFormat="1" ht="15" customHeight="1" x14ac:dyDescent="0.25">
      <c r="A2" s="294" t="s">
        <v>174</v>
      </c>
      <c r="B2" s="272"/>
      <c r="C2" s="272"/>
    </row>
    <row r="3" spans="1:3" s="294" customFormat="1" ht="15" customHeight="1" x14ac:dyDescent="0.25"/>
    <row r="4" spans="1:3" ht="22.5" customHeight="1" thickBot="1" x14ac:dyDescent="0.35">
      <c r="A4" s="470" t="s">
        <v>101</v>
      </c>
      <c r="B4" s="471"/>
      <c r="C4" s="472"/>
    </row>
    <row r="5" spans="1:3" ht="15.6" x14ac:dyDescent="0.25">
      <c r="A5" s="466" t="s">
        <v>142</v>
      </c>
      <c r="B5" s="467"/>
      <c r="C5" s="48" t="s">
        <v>139</v>
      </c>
    </row>
    <row r="6" spans="1:3" ht="27" customHeight="1" thickBot="1" x14ac:dyDescent="0.3">
      <c r="A6" s="468" t="s">
        <v>102</v>
      </c>
      <c r="B6" s="469"/>
      <c r="C6" s="19" t="s">
        <v>140</v>
      </c>
    </row>
    <row r="7" spans="1:3" ht="52.5" customHeight="1" thickBot="1" x14ac:dyDescent="0.3">
      <c r="A7" s="453" t="s">
        <v>120</v>
      </c>
      <c r="B7" s="454"/>
      <c r="C7" s="455"/>
    </row>
    <row r="8" spans="1:3" ht="15.6" x14ac:dyDescent="0.25">
      <c r="A8" s="466" t="s">
        <v>143</v>
      </c>
      <c r="B8" s="467"/>
      <c r="C8" s="12" t="s">
        <v>104</v>
      </c>
    </row>
    <row r="9" spans="1:3" ht="25.2" thickBot="1" x14ac:dyDescent="0.3">
      <c r="A9" s="475" t="s">
        <v>103</v>
      </c>
      <c r="B9" s="476"/>
      <c r="C9" s="19" t="s">
        <v>102</v>
      </c>
    </row>
    <row r="10" spans="1:3" s="11" customFormat="1" ht="66" customHeight="1" x14ac:dyDescent="0.25">
      <c r="A10" s="450" t="s">
        <v>144</v>
      </c>
      <c r="B10" s="451"/>
      <c r="C10" s="452"/>
    </row>
    <row r="11" spans="1:3" ht="46.5" customHeight="1" thickBot="1" x14ac:dyDescent="0.3">
      <c r="A11" s="456" t="s">
        <v>137</v>
      </c>
      <c r="B11" s="457"/>
      <c r="C11" s="458"/>
    </row>
    <row r="12" spans="1:3" ht="15.6" x14ac:dyDescent="0.25">
      <c r="A12" s="466" t="s">
        <v>145</v>
      </c>
      <c r="B12" s="467"/>
      <c r="C12" s="12" t="s">
        <v>104</v>
      </c>
    </row>
    <row r="13" spans="1:3" ht="25.2" thickBot="1" x14ac:dyDescent="0.3">
      <c r="A13" s="475" t="s">
        <v>103</v>
      </c>
      <c r="B13" s="476"/>
      <c r="C13" s="19" t="s">
        <v>102</v>
      </c>
    </row>
    <row r="14" spans="1:3" s="16" customFormat="1" ht="15.6" x14ac:dyDescent="0.3">
      <c r="A14" s="473" t="s">
        <v>146</v>
      </c>
      <c r="B14" s="474"/>
      <c r="C14" s="15" t="s">
        <v>104</v>
      </c>
    </row>
    <row r="15" spans="1:3" s="11" customFormat="1" ht="25.2" thickBot="1" x14ac:dyDescent="0.3">
      <c r="A15" s="475" t="s">
        <v>103</v>
      </c>
      <c r="B15" s="476"/>
      <c r="C15" s="19" t="s">
        <v>102</v>
      </c>
    </row>
    <row r="16" spans="1:3" ht="16.2" thickBot="1" x14ac:dyDescent="0.35">
      <c r="A16" s="463" t="s">
        <v>138</v>
      </c>
      <c r="B16" s="464"/>
      <c r="C16" s="465"/>
    </row>
    <row r="17" spans="1:3" ht="15.6" x14ac:dyDescent="0.25">
      <c r="A17" s="14" t="s">
        <v>47</v>
      </c>
      <c r="B17" s="4" t="s">
        <v>48</v>
      </c>
      <c r="C17" s="13" t="s">
        <v>104</v>
      </c>
    </row>
    <row r="18" spans="1:3" s="11" customFormat="1" ht="27" customHeight="1" thickBot="1" x14ac:dyDescent="0.3">
      <c r="A18" s="22"/>
      <c r="B18" s="18" t="s">
        <v>102</v>
      </c>
      <c r="C18" s="19" t="s">
        <v>126</v>
      </c>
    </row>
    <row r="19" spans="1:3" ht="15.6" x14ac:dyDescent="0.25">
      <c r="A19" s="459" t="s">
        <v>49</v>
      </c>
      <c r="B19" s="460"/>
      <c r="C19" s="461"/>
    </row>
    <row r="20" spans="1:3" ht="52.5" customHeight="1" thickBot="1" x14ac:dyDescent="0.3">
      <c r="A20" s="447"/>
      <c r="B20" s="448"/>
      <c r="C20" s="449"/>
    </row>
    <row r="21" spans="1:3" s="9" customFormat="1" x14ac:dyDescent="0.25">
      <c r="A21" s="5"/>
    </row>
    <row r="22" spans="1:3" s="9" customFormat="1" ht="15" x14ac:dyDescent="0.25">
      <c r="A22" s="293" t="s">
        <v>121</v>
      </c>
    </row>
    <row r="23" spans="1:3" s="9" customFormat="1" ht="15" x14ac:dyDescent="0.25">
      <c r="A23" s="1" t="s">
        <v>179</v>
      </c>
    </row>
    <row r="24" spans="1:3" s="10" customFormat="1" x14ac:dyDescent="0.25">
      <c r="A24" s="17"/>
    </row>
    <row r="25" spans="1:3" s="9" customFormat="1" x14ac:dyDescent="0.25"/>
    <row r="26" spans="1:3" s="9" customFormat="1" x14ac:dyDescent="0.25"/>
    <row r="27" spans="1:3" s="9" customFormat="1" x14ac:dyDescent="0.25"/>
    <row r="28" spans="1:3" s="9" customFormat="1" x14ac:dyDescent="0.25"/>
    <row r="29" spans="1:3" s="9" customFormat="1" x14ac:dyDescent="0.25"/>
    <row r="30" spans="1:3" s="9" customFormat="1" x14ac:dyDescent="0.25"/>
    <row r="31" spans="1:3" s="9" customFormat="1" x14ac:dyDescent="0.25"/>
    <row r="32" spans="1:3" s="9" customFormat="1" x14ac:dyDescent="0.25"/>
    <row r="33" s="9" customFormat="1" x14ac:dyDescent="0.25"/>
    <row r="34" s="9" customFormat="1" x14ac:dyDescent="0.25"/>
    <row r="35" s="9" customFormat="1" x14ac:dyDescent="0.25"/>
    <row r="36" s="9" customFormat="1" x14ac:dyDescent="0.25"/>
    <row r="37" s="9" customFormat="1" x14ac:dyDescent="0.25"/>
    <row r="38" s="9" customFormat="1" x14ac:dyDescent="0.25"/>
    <row r="39" s="9" customFormat="1" x14ac:dyDescent="0.25"/>
    <row r="40" s="9" customFormat="1" x14ac:dyDescent="0.25"/>
    <row r="41" s="9" customFormat="1" x14ac:dyDescent="0.25"/>
    <row r="42" s="9" customFormat="1" x14ac:dyDescent="0.25"/>
    <row r="43" s="9" customFormat="1" x14ac:dyDescent="0.25"/>
    <row r="44" s="9" customFormat="1" x14ac:dyDescent="0.25"/>
    <row r="45" s="9" customFormat="1" x14ac:dyDescent="0.25"/>
    <row r="46" s="9" customFormat="1" x14ac:dyDescent="0.25"/>
    <row r="47" s="9" customFormat="1" x14ac:dyDescent="0.25"/>
    <row r="48" s="9" customFormat="1" x14ac:dyDescent="0.25"/>
    <row r="49" s="9" customFormat="1" x14ac:dyDescent="0.25"/>
    <row r="50" s="9" customFormat="1" x14ac:dyDescent="0.25"/>
    <row r="51" s="9" customFormat="1" x14ac:dyDescent="0.25"/>
    <row r="52" s="9" customFormat="1" x14ac:dyDescent="0.25"/>
    <row r="53" s="9" customFormat="1" x14ac:dyDescent="0.25"/>
    <row r="54" s="9" customFormat="1" x14ac:dyDescent="0.25"/>
    <row r="55" s="9" customFormat="1" x14ac:dyDescent="0.25"/>
    <row r="56" s="9" customFormat="1" x14ac:dyDescent="0.25"/>
    <row r="57" s="9" customFormat="1" x14ac:dyDescent="0.25"/>
    <row r="58" s="9" customFormat="1" x14ac:dyDescent="0.25"/>
    <row r="59" s="9" customFormat="1" x14ac:dyDescent="0.25"/>
    <row r="60" s="9" customFormat="1" x14ac:dyDescent="0.25"/>
    <row r="61" s="9" customFormat="1" x14ac:dyDescent="0.25"/>
    <row r="62" s="9" customFormat="1" x14ac:dyDescent="0.25"/>
    <row r="63" s="9" customFormat="1" x14ac:dyDescent="0.25"/>
    <row r="64" s="9" customFormat="1" x14ac:dyDescent="0.25"/>
    <row r="65" s="9" customFormat="1" x14ac:dyDescent="0.25"/>
    <row r="66" s="9" customFormat="1" x14ac:dyDescent="0.25"/>
    <row r="67" s="9" customFormat="1" x14ac:dyDescent="0.25"/>
    <row r="68" s="9" customFormat="1" x14ac:dyDescent="0.25"/>
    <row r="69" s="9" customFormat="1" x14ac:dyDescent="0.25"/>
    <row r="70" s="9" customFormat="1" x14ac:dyDescent="0.25"/>
    <row r="71" s="9" customFormat="1" x14ac:dyDescent="0.25"/>
    <row r="72" s="9" customFormat="1" x14ac:dyDescent="0.25"/>
    <row r="73" s="9" customFormat="1" x14ac:dyDescent="0.25"/>
    <row r="74" s="9" customFormat="1" x14ac:dyDescent="0.25"/>
    <row r="75" s="9" customFormat="1" x14ac:dyDescent="0.25"/>
    <row r="76" s="9" customFormat="1" x14ac:dyDescent="0.25"/>
    <row r="77" s="9" customFormat="1" x14ac:dyDescent="0.25"/>
    <row r="78" s="9" customFormat="1" x14ac:dyDescent="0.25"/>
    <row r="79" s="9" customFormat="1" x14ac:dyDescent="0.25"/>
    <row r="80" s="9" customFormat="1" x14ac:dyDescent="0.25"/>
    <row r="81" s="9" customFormat="1" x14ac:dyDescent="0.25"/>
    <row r="82" s="9" customFormat="1" x14ac:dyDescent="0.25"/>
    <row r="83" s="9" customFormat="1" x14ac:dyDescent="0.25"/>
    <row r="84" s="9" customFormat="1" x14ac:dyDescent="0.25"/>
    <row r="85" s="9" customFormat="1" x14ac:dyDescent="0.25"/>
    <row r="86" s="9" customFormat="1" x14ac:dyDescent="0.25"/>
    <row r="87" s="9" customFormat="1" x14ac:dyDescent="0.25"/>
    <row r="88" s="9" customFormat="1" x14ac:dyDescent="0.25"/>
    <row r="89" s="9" customFormat="1" x14ac:dyDescent="0.25"/>
    <row r="90" s="9" customFormat="1" x14ac:dyDescent="0.25"/>
    <row r="91" s="9" customFormat="1" x14ac:dyDescent="0.25"/>
    <row r="92" s="9" customFormat="1" x14ac:dyDescent="0.25"/>
    <row r="93" s="9" customFormat="1" x14ac:dyDescent="0.25"/>
    <row r="94" s="9" customFormat="1" x14ac:dyDescent="0.25"/>
    <row r="95" s="9" customFormat="1" x14ac:dyDescent="0.25"/>
    <row r="96" s="9" customFormat="1" x14ac:dyDescent="0.25"/>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sheetData>
  <sheetProtection algorithmName="SHA-512" hashValue="IntgQ3v1Ahkhjna1HD0fMQU1b/puvkz4rMQzFETgHHXQf5Koennt3zexSd8iS5mzZ7Or7VFe4JzfGE0J6ze11g==" saltValue="JH8NXRtxlv9xLMAuIoSZ4w==" spinCount="100000" sheet="1" objects="1" scenarios="1"/>
  <mergeCells count="16">
    <mergeCell ref="A1:C1"/>
    <mergeCell ref="A16:C16"/>
    <mergeCell ref="A5:B5"/>
    <mergeCell ref="A6:B6"/>
    <mergeCell ref="A4:C4"/>
    <mergeCell ref="A12:B12"/>
    <mergeCell ref="A14:B14"/>
    <mergeCell ref="A15:B15"/>
    <mergeCell ref="A13:B13"/>
    <mergeCell ref="A8:B8"/>
    <mergeCell ref="A9:B9"/>
    <mergeCell ref="A20:C20"/>
    <mergeCell ref="A10:C10"/>
    <mergeCell ref="A7:C7"/>
    <mergeCell ref="A11:C11"/>
    <mergeCell ref="A19:C19"/>
  </mergeCells>
  <phoneticPr fontId="6" type="noConversion"/>
  <dataValidations disablePrompts="1" xWindow="98" yWindow="430" count="11">
    <dataValidation allowBlank="1" showInputMessage="1" showErrorMessage="1" prompt="Counselor's initials:" sqref="B18" xr:uid="{00000000-0002-0000-0000-000000000000}"/>
    <dataValidation allowBlank="1" showInputMessage="1" showErrorMessage="1" prompt="Approval Date:" sqref="C18" xr:uid="{00000000-0002-0000-0000-000001000000}"/>
    <dataValidation allowBlank="1" showInputMessage="1" showErrorMessage="1" prompt="Comments:" sqref="A20:C20" xr:uid="{00000000-0002-0000-0000-000002000000}"/>
    <dataValidation allowBlank="1" showInputMessage="1" showErrorMessage="1" prompt="Signature date:" sqref="C15 C9 C13" xr:uid="{00000000-0002-0000-0000-000003000000}"/>
    <dataValidation allowBlank="1" showInputMessage="1" showErrorMessage="1" prompt="Customer's legally authorized representative's signature (if any):" sqref="A15:B15" xr:uid="{00000000-0002-0000-0000-000004000000}"/>
    <dataValidation allowBlank="1" showInputMessage="1" showErrorMessage="1" prompt="Customer's signature:" sqref="A13:B13" xr:uid="{00000000-0002-0000-0000-000005000000}"/>
    <dataValidation allowBlank="1" showInputMessage="1" showErrorMessage="1" prompt="Self-Employment Specialist's signature:" sqref="A9:B9" xr:uid="{00000000-0002-0000-0000-000006000000}"/>
    <dataValidation allowBlank="1" showInputMessage="1" showErrorMessage="1" prompt="Customer name:" sqref="A6:B6" xr:uid="{00000000-0002-0000-0000-000007000000}"/>
    <dataValidation allowBlank="1" showInputMessage="1" showErrorMessage="1" prompt="VRS case number:" sqref="C6" xr:uid="{00000000-0002-0000-0000-000008000000}"/>
    <dataValidation type="list" allowBlank="1" showInputMessage="1" showErrorMessage="1" promptTitle="Reviewed or Approved" prompt="Select from drop-down list" sqref="A18" xr:uid="{00000000-0002-0000-0000-000009000000}">
      <formula1>#REF!</formula1>
    </dataValidation>
    <dataValidation allowBlank="1" showInputMessage="1" showErrorMessage="1" prompt="Press TAB to move to input areas. Press UP or DOWN ARROW in column A to read through the worksheet." sqref="B3:XFD3 B2:C2" xr:uid="{00000000-0002-0000-0000-00000A000000}"/>
  </dataValidations>
  <printOptions horizontalCentered="1"/>
  <pageMargins left="0.7" right="0.7" top="0.75" bottom="0.75" header="0.3" footer="0.3"/>
  <pageSetup fitToHeight="0" orientation="portrait" r:id="rId1"/>
  <headerFooter scaleWithDoc="0">
    <oddFooter>&amp;LVR1805-1 (08/2022)&amp;C&amp;A&amp;R&amp;P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R77"/>
  <sheetViews>
    <sheetView topLeftCell="A21" zoomScaleNormal="100" zoomScalePageLayoutView="70" workbookViewId="0"/>
  </sheetViews>
  <sheetFormatPr defaultColWidth="11.44140625" defaultRowHeight="13.2" x14ac:dyDescent="0.25"/>
  <cols>
    <col min="1" max="1" width="87.33203125" style="2" customWidth="1"/>
    <col min="2" max="2" width="42.44140625" style="3" customWidth="1"/>
    <col min="3" max="6" width="11.44140625" style="3" customWidth="1"/>
    <col min="7" max="16" width="11.44140625" style="2" customWidth="1"/>
    <col min="17" max="19" width="11.44140625" customWidth="1"/>
  </cols>
  <sheetData>
    <row r="1" spans="1:8" ht="105.6" x14ac:dyDescent="0.25">
      <c r="A1" s="297" t="s">
        <v>178</v>
      </c>
    </row>
    <row r="2" spans="1:8" s="23" customFormat="1" ht="28.5" customHeight="1" thickBot="1" x14ac:dyDescent="0.35">
      <c r="A2" s="477" t="s">
        <v>132</v>
      </c>
      <c r="B2" s="478"/>
      <c r="C2" s="30"/>
      <c r="D2" s="30"/>
      <c r="E2" s="30"/>
      <c r="F2" s="30"/>
      <c r="G2" s="31"/>
      <c r="H2" s="31"/>
    </row>
    <row r="3" spans="1:8" s="23" customFormat="1" ht="22.2" customHeight="1" x14ac:dyDescent="0.3">
      <c r="A3" s="298" t="s">
        <v>147</v>
      </c>
      <c r="B3" s="301"/>
      <c r="C3" s="30"/>
      <c r="D3" s="30"/>
      <c r="E3" s="30"/>
      <c r="F3" s="30"/>
      <c r="G3" s="31"/>
      <c r="H3" s="31"/>
    </row>
    <row r="4" spans="1:8" s="23" customFormat="1" ht="22.2" customHeight="1" x14ac:dyDescent="0.3">
      <c r="A4" s="49" t="s">
        <v>148</v>
      </c>
      <c r="B4" s="302"/>
      <c r="C4" s="32"/>
      <c r="D4" s="32"/>
      <c r="E4" s="32"/>
      <c r="F4" s="32"/>
      <c r="G4" s="31"/>
      <c r="H4" s="31"/>
    </row>
    <row r="5" spans="1:8" s="2" customFormat="1" ht="22.2" customHeight="1" x14ac:dyDescent="0.3">
      <c r="A5" s="299" t="s">
        <v>149</v>
      </c>
      <c r="B5" s="303"/>
      <c r="C5" s="32"/>
      <c r="D5" s="32"/>
      <c r="E5" s="32"/>
      <c r="F5" s="32"/>
      <c r="G5" s="32"/>
      <c r="H5" s="29"/>
    </row>
    <row r="6" spans="1:8" s="2" customFormat="1" ht="22.2" customHeight="1" thickBot="1" x14ac:dyDescent="0.35">
      <c r="A6" s="300" t="s">
        <v>18</v>
      </c>
      <c r="B6" s="304"/>
      <c r="C6" s="32"/>
      <c r="D6" s="32"/>
      <c r="E6" s="32"/>
      <c r="F6" s="32"/>
      <c r="G6" s="32"/>
      <c r="H6" s="29"/>
    </row>
    <row r="7" spans="1:8" s="2" customFormat="1" ht="40.200000000000003" customHeight="1" x14ac:dyDescent="0.25">
      <c r="A7" s="50"/>
      <c r="B7" s="51"/>
      <c r="C7" s="32"/>
      <c r="D7" s="32"/>
      <c r="E7" s="32"/>
      <c r="F7" s="32"/>
      <c r="G7" s="32"/>
      <c r="H7" s="29"/>
    </row>
    <row r="8" spans="1:8" s="2" customFormat="1" ht="31.95" customHeight="1" thickBot="1" x14ac:dyDescent="0.35">
      <c r="A8" s="479" t="s">
        <v>150</v>
      </c>
      <c r="B8" s="480"/>
      <c r="C8" s="20"/>
      <c r="D8" s="20"/>
      <c r="E8" s="20"/>
      <c r="F8" s="20"/>
      <c r="G8" s="29"/>
      <c r="H8" s="29"/>
    </row>
    <row r="9" spans="1:8" s="2" customFormat="1" ht="22.2" customHeight="1" x14ac:dyDescent="0.3">
      <c r="A9" s="299" t="s">
        <v>151</v>
      </c>
      <c r="B9" s="306"/>
      <c r="C9" s="33"/>
      <c r="D9" s="33"/>
      <c r="E9" s="33"/>
      <c r="F9" s="33"/>
      <c r="G9" s="29"/>
      <c r="H9" s="29"/>
    </row>
    <row r="10" spans="1:8" s="2" customFormat="1" ht="21" customHeight="1" x14ac:dyDescent="0.3">
      <c r="A10" s="305" t="s">
        <v>152</v>
      </c>
      <c r="B10" s="307"/>
      <c r="C10" s="20"/>
      <c r="D10" s="20"/>
      <c r="E10" s="20"/>
      <c r="F10" s="20"/>
      <c r="G10" s="29"/>
      <c r="H10" s="29"/>
    </row>
    <row r="11" spans="1:8" s="2" customFormat="1" ht="22.2" customHeight="1" x14ac:dyDescent="0.25">
      <c r="A11" s="305" t="s">
        <v>17</v>
      </c>
      <c r="B11" s="308"/>
      <c r="C11" s="34" t="str">
        <f>IF(B11="","",B11*1.025)</f>
        <v/>
      </c>
      <c r="D11" s="34" t="str">
        <f t="shared" ref="D11:F12" si="0">IF(C11="","",C11*1.025)</f>
        <v/>
      </c>
      <c r="E11" s="34" t="str">
        <f t="shared" si="0"/>
        <v/>
      </c>
      <c r="F11" s="34" t="str">
        <f t="shared" si="0"/>
        <v/>
      </c>
      <c r="G11" s="29"/>
      <c r="H11" s="29"/>
    </row>
    <row r="12" spans="1:8" s="2" customFormat="1" ht="22.2" customHeight="1" thickBot="1" x14ac:dyDescent="0.3">
      <c r="A12" s="305" t="s">
        <v>131</v>
      </c>
      <c r="B12" s="309"/>
      <c r="C12" s="34" t="str">
        <f>IF(B12="","",B12*1.025)</f>
        <v/>
      </c>
      <c r="D12" s="34" t="str">
        <f t="shared" si="0"/>
        <v/>
      </c>
      <c r="E12" s="34" t="str">
        <f t="shared" si="0"/>
        <v/>
      </c>
      <c r="F12" s="34" t="str">
        <f t="shared" si="0"/>
        <v/>
      </c>
      <c r="G12" s="35"/>
      <c r="H12" s="29"/>
    </row>
    <row r="13" spans="1:8" s="2" customFormat="1" ht="39" customHeight="1" x14ac:dyDescent="0.25">
      <c r="A13" s="52"/>
      <c r="B13" s="53"/>
      <c r="C13" s="20"/>
      <c r="D13" s="20"/>
      <c r="E13" s="20"/>
      <c r="F13" s="20"/>
      <c r="G13" s="29"/>
      <c r="H13" s="29"/>
    </row>
    <row r="14" spans="1:8" s="2" customFormat="1" ht="31.95" customHeight="1" thickBot="1" x14ac:dyDescent="0.35">
      <c r="A14" s="479" t="s">
        <v>153</v>
      </c>
      <c r="B14" s="480"/>
      <c r="C14" s="20"/>
      <c r="D14" s="20"/>
      <c r="E14" s="20"/>
      <c r="F14" s="20"/>
      <c r="G14" s="29"/>
      <c r="H14" s="29"/>
    </row>
    <row r="15" spans="1:8" s="2" customFormat="1" ht="22.2" customHeight="1" x14ac:dyDescent="0.25">
      <c r="A15" s="310" t="s">
        <v>127</v>
      </c>
      <c r="B15" s="306"/>
      <c r="C15" s="20"/>
      <c r="D15" s="20"/>
      <c r="E15" s="20"/>
      <c r="F15" s="20"/>
      <c r="G15" s="29"/>
      <c r="H15" s="29"/>
    </row>
    <row r="16" spans="1:8" s="2" customFormat="1" ht="22.2" customHeight="1" x14ac:dyDescent="0.25">
      <c r="A16" s="311" t="s">
        <v>135</v>
      </c>
      <c r="B16" s="312"/>
      <c r="C16" s="33"/>
      <c r="D16" s="33"/>
      <c r="E16" s="33"/>
      <c r="F16" s="33"/>
      <c r="G16" s="29"/>
      <c r="H16" s="36"/>
    </row>
    <row r="17" spans="1:44" s="2" customFormat="1" ht="22.2" customHeight="1" x14ac:dyDescent="0.3">
      <c r="A17" s="54" t="s">
        <v>154</v>
      </c>
      <c r="B17" s="312"/>
      <c r="C17" s="33"/>
      <c r="D17" s="33"/>
      <c r="E17" s="33"/>
      <c r="F17" s="33"/>
      <c r="G17" s="29"/>
      <c r="H17" s="29"/>
    </row>
    <row r="18" spans="1:44" s="2" customFormat="1" ht="21" customHeight="1" x14ac:dyDescent="0.3">
      <c r="A18" s="55" t="s">
        <v>155</v>
      </c>
      <c r="B18" s="313"/>
      <c r="C18" s="20"/>
      <c r="D18" s="20"/>
      <c r="E18" s="20"/>
      <c r="F18" s="20"/>
      <c r="G18" s="29"/>
      <c r="H18" s="29"/>
    </row>
    <row r="19" spans="1:44" s="2" customFormat="1" ht="21" customHeight="1" x14ac:dyDescent="0.3">
      <c r="A19" s="55" t="s">
        <v>156</v>
      </c>
      <c r="B19" s="313"/>
      <c r="C19" s="20"/>
      <c r="D19" s="20"/>
      <c r="E19" s="20"/>
      <c r="F19" s="20"/>
      <c r="G19" s="29"/>
      <c r="H19" s="29"/>
    </row>
    <row r="20" spans="1:44" s="2" customFormat="1" ht="22.2" customHeight="1" thickBot="1" x14ac:dyDescent="0.35">
      <c r="A20" s="55" t="s">
        <v>157</v>
      </c>
      <c r="B20" s="314"/>
      <c r="C20" s="20"/>
      <c r="D20" s="20"/>
      <c r="E20" s="20"/>
      <c r="F20" s="20"/>
      <c r="G20" s="29"/>
      <c r="H20" s="29"/>
      <c r="L20" s="28"/>
    </row>
    <row r="21" spans="1:44" s="2" customFormat="1" ht="37.950000000000003" customHeight="1" x14ac:dyDescent="0.25">
      <c r="A21" s="56"/>
      <c r="B21" s="51"/>
      <c r="C21" s="20"/>
      <c r="D21" s="20"/>
      <c r="E21" s="20"/>
      <c r="F21" s="20"/>
      <c r="G21" s="29"/>
      <c r="H21" s="29"/>
      <c r="L21" s="28"/>
    </row>
    <row r="22" spans="1:44" s="2" customFormat="1" ht="31.95" customHeight="1" thickBot="1" x14ac:dyDescent="0.35">
      <c r="A22" s="479" t="s">
        <v>158</v>
      </c>
      <c r="B22" s="481"/>
      <c r="C22" s="20"/>
      <c r="D22" s="20"/>
      <c r="E22" s="20"/>
      <c r="F22" s="20"/>
      <c r="G22" s="29"/>
      <c r="H22" s="29"/>
      <c r="L22" s="28"/>
    </row>
    <row r="23" spans="1:44" s="2" customFormat="1" ht="37.5" customHeight="1" x14ac:dyDescent="0.25">
      <c r="A23" s="57" t="s">
        <v>133</v>
      </c>
      <c r="B23" s="306"/>
      <c r="C23" s="20"/>
      <c r="D23" s="20"/>
      <c r="E23" s="20"/>
      <c r="F23" s="20"/>
      <c r="G23" s="29"/>
      <c r="H23" s="29"/>
      <c r="L23" s="28"/>
    </row>
    <row r="24" spans="1:44" s="2" customFormat="1" ht="36.75" customHeight="1" x14ac:dyDescent="0.3">
      <c r="A24" s="315" t="s">
        <v>159</v>
      </c>
      <c r="B24" s="316"/>
      <c r="C24" s="20"/>
      <c r="D24" s="20"/>
      <c r="E24" s="20"/>
      <c r="F24" s="20"/>
      <c r="G24" s="29"/>
      <c r="H24" s="29"/>
      <c r="L24" s="28"/>
    </row>
    <row r="25" spans="1:44" s="2" customFormat="1" ht="35.25" customHeight="1" x14ac:dyDescent="0.3">
      <c r="A25" s="315" t="s">
        <v>160</v>
      </c>
      <c r="B25" s="316"/>
      <c r="C25" s="20"/>
      <c r="D25" s="20"/>
      <c r="E25" s="20"/>
      <c r="F25" s="20"/>
      <c r="G25" s="29"/>
      <c r="H25" s="29"/>
      <c r="L25" s="28"/>
    </row>
    <row r="26" spans="1:44" s="2" customFormat="1" ht="35.25" customHeight="1" thickBot="1" x14ac:dyDescent="0.35">
      <c r="A26" s="315" t="s">
        <v>161</v>
      </c>
      <c r="B26" s="309"/>
      <c r="C26" s="20"/>
      <c r="D26" s="20"/>
      <c r="E26" s="20"/>
      <c r="F26" s="20"/>
      <c r="G26" s="29"/>
      <c r="H26" s="29"/>
      <c r="L26" s="28"/>
    </row>
    <row r="27" spans="1:44" s="2" customFormat="1" ht="15" x14ac:dyDescent="0.25">
      <c r="A27" s="58"/>
      <c r="B27" s="59"/>
      <c r="C27" s="37"/>
      <c r="D27" s="37"/>
      <c r="E27" s="37"/>
      <c r="F27" s="37"/>
      <c r="G27" s="35"/>
      <c r="H27" s="35"/>
      <c r="I27" s="6"/>
      <c r="J27" s="6"/>
      <c r="K27" s="6"/>
      <c r="L27" s="28"/>
      <c r="M27" s="6"/>
      <c r="N27" s="6"/>
    </row>
    <row r="28" spans="1:44" s="7" customFormat="1" ht="15" x14ac:dyDescent="0.25">
      <c r="A28" s="60" t="s">
        <v>121</v>
      </c>
      <c r="B28" s="61"/>
      <c r="C28" s="37"/>
      <c r="D28" s="37"/>
      <c r="E28" s="37"/>
      <c r="F28" s="37"/>
      <c r="G28" s="35"/>
      <c r="H28" s="35"/>
      <c r="I28" s="6"/>
      <c r="J28" s="6"/>
      <c r="K28" s="6"/>
      <c r="L28" s="28"/>
      <c r="M28" s="6"/>
      <c r="N28" s="6"/>
    </row>
    <row r="29" spans="1:44" s="7" customFormat="1" ht="15" x14ac:dyDescent="0.25">
      <c r="A29" s="58" t="str">
        <f>'Financial Projection Signatures'!A23</f>
        <v>revised December 2022</v>
      </c>
      <c r="B29" s="61"/>
      <c r="C29" s="37"/>
      <c r="D29" s="38"/>
      <c r="E29" s="37"/>
      <c r="F29" s="37"/>
      <c r="G29" s="35"/>
      <c r="H29" s="35"/>
      <c r="I29" s="6"/>
      <c r="J29" s="6"/>
      <c r="K29" s="6"/>
      <c r="L29" s="6"/>
      <c r="M29" s="6"/>
      <c r="N29" s="6"/>
    </row>
    <row r="30" spans="1:44" s="7" customFormat="1" x14ac:dyDescent="0.25">
      <c r="A30" s="39"/>
      <c r="B30" s="43"/>
      <c r="C30" s="37" t="s">
        <v>66</v>
      </c>
      <c r="D30" s="37" t="s">
        <v>67</v>
      </c>
      <c r="E30" s="37" t="s">
        <v>68</v>
      </c>
      <c r="F30" s="37" t="s">
        <v>69</v>
      </c>
      <c r="G30" s="37" t="s">
        <v>70</v>
      </c>
      <c r="H30" s="37" t="s">
        <v>71</v>
      </c>
      <c r="I30" s="43" t="s">
        <v>72</v>
      </c>
      <c r="J30" s="43" t="s">
        <v>73</v>
      </c>
      <c r="K30" s="43" t="s">
        <v>61</v>
      </c>
      <c r="L30" s="43" t="s">
        <v>62</v>
      </c>
      <c r="M30" s="43" t="s">
        <v>63</v>
      </c>
      <c r="N30" s="43" t="s">
        <v>64</v>
      </c>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row>
    <row r="31" spans="1:44" s="7" customFormat="1" x14ac:dyDescent="0.25">
      <c r="A31" s="39"/>
      <c r="B31" s="43"/>
      <c r="C31" s="37"/>
      <c r="D31" s="37"/>
      <c r="E31" s="37"/>
      <c r="F31" s="37"/>
      <c r="G31" s="35"/>
      <c r="H31" s="3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row>
    <row r="32" spans="1:44" s="7" customFormat="1" x14ac:dyDescent="0.25">
      <c r="A32" s="39"/>
      <c r="B32" s="43"/>
      <c r="C32" s="37"/>
      <c r="D32" s="37"/>
      <c r="E32" s="37"/>
      <c r="F32" s="37"/>
      <c r="G32" s="35"/>
      <c r="H32" s="3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row>
    <row r="33" spans="1:44" s="8" customFormat="1" ht="60" x14ac:dyDescent="0.25">
      <c r="A33" s="41"/>
      <c r="B33" s="44"/>
      <c r="C33" s="45" t="s">
        <v>99</v>
      </c>
      <c r="D33" s="45" t="s">
        <v>100</v>
      </c>
      <c r="E33" s="45"/>
      <c r="F33" s="45"/>
      <c r="G33" s="46"/>
      <c r="H33" s="46"/>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row>
    <row r="34" spans="1:44" s="7" customFormat="1" x14ac:dyDescent="0.25">
      <c r="A34" s="39"/>
      <c r="B34" s="43" t="s">
        <v>134</v>
      </c>
      <c r="C34" s="43" t="str">
        <f>IF(AND(B9="",B23=""),"",IF(B23="",B9,B23))</f>
        <v/>
      </c>
      <c r="D34" s="43"/>
      <c r="E34" s="43"/>
      <c r="F34" s="43"/>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row>
    <row r="35" spans="1:44" s="7" customFormat="1" x14ac:dyDescent="0.25">
      <c r="A35" s="39"/>
      <c r="B35" s="43"/>
      <c r="C35" s="43"/>
      <c r="D35" s="43"/>
      <c r="E35" s="43"/>
      <c r="F35" s="43"/>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row>
    <row r="36" spans="1:44" s="7" customFormat="1" x14ac:dyDescent="0.25">
      <c r="A36" s="39"/>
      <c r="B36" s="43"/>
      <c r="C36" s="43"/>
      <c r="D36" s="43"/>
      <c r="E36" s="43"/>
      <c r="F36" s="43"/>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row>
    <row r="37" spans="1:44" s="7" customFormat="1" x14ac:dyDescent="0.25">
      <c r="A37" s="39"/>
      <c r="B37" s="43"/>
      <c r="C37" s="43"/>
      <c r="D37" s="43"/>
      <c r="E37" s="43"/>
      <c r="F37" s="43"/>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row>
    <row r="38" spans="1:44" s="7" customFormat="1" x14ac:dyDescent="0.25">
      <c r="A38" s="39"/>
      <c r="B38" s="43"/>
      <c r="C38" s="43"/>
      <c r="D38" s="43"/>
      <c r="E38" s="43"/>
      <c r="F38" s="43"/>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row>
    <row r="39" spans="1:44" s="7" customFormat="1" x14ac:dyDescent="0.25">
      <c r="A39" s="39"/>
      <c r="B39" s="43"/>
      <c r="C39" s="43">
        <v>2017</v>
      </c>
      <c r="D39" s="43">
        <v>2018</v>
      </c>
      <c r="E39" s="43">
        <v>2019</v>
      </c>
      <c r="F39" s="43">
        <v>2020</v>
      </c>
      <c r="G39" s="6">
        <v>2021</v>
      </c>
      <c r="H39" s="6">
        <v>2022</v>
      </c>
      <c r="I39" s="6">
        <v>2023</v>
      </c>
      <c r="J39" s="6">
        <v>2024</v>
      </c>
      <c r="K39" s="6">
        <v>2025</v>
      </c>
      <c r="L39" s="6">
        <v>2026</v>
      </c>
      <c r="M39" s="6">
        <v>2027</v>
      </c>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row>
    <row r="40" spans="1:44" s="7" customFormat="1" x14ac:dyDescent="0.25">
      <c r="A40" s="39"/>
      <c r="B40" s="43"/>
      <c r="C40" s="43"/>
      <c r="D40" s="43"/>
      <c r="E40" s="43"/>
      <c r="F40" s="43"/>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row>
    <row r="41" spans="1:44" s="7" customFormat="1" x14ac:dyDescent="0.25">
      <c r="A41" s="39"/>
      <c r="B41" s="43"/>
      <c r="C41" s="43">
        <v>0</v>
      </c>
      <c r="D41" s="43">
        <v>1</v>
      </c>
      <c r="E41" s="43">
        <v>2</v>
      </c>
      <c r="F41" s="43">
        <v>3</v>
      </c>
      <c r="G41" s="6">
        <v>4</v>
      </c>
      <c r="H41" s="6">
        <v>5</v>
      </c>
      <c r="I41" s="6">
        <v>6</v>
      </c>
      <c r="J41" s="6">
        <v>7</v>
      </c>
      <c r="K41" s="6">
        <v>8</v>
      </c>
      <c r="L41" s="6">
        <v>9</v>
      </c>
      <c r="M41" s="6">
        <v>10</v>
      </c>
      <c r="N41" s="6">
        <v>11</v>
      </c>
      <c r="O41" s="43">
        <v>12</v>
      </c>
      <c r="P41" s="43">
        <v>13</v>
      </c>
      <c r="Q41" s="43">
        <v>14</v>
      </c>
      <c r="R41" s="43">
        <v>15</v>
      </c>
      <c r="S41" s="6">
        <v>16</v>
      </c>
      <c r="T41" s="6">
        <v>17</v>
      </c>
      <c r="U41" s="6">
        <v>18</v>
      </c>
      <c r="V41" s="6">
        <v>19</v>
      </c>
      <c r="W41" s="6">
        <v>20</v>
      </c>
      <c r="X41" s="6">
        <v>21</v>
      </c>
      <c r="Y41" s="6">
        <v>22</v>
      </c>
      <c r="Z41" s="6">
        <v>23</v>
      </c>
      <c r="AA41" s="43">
        <v>24</v>
      </c>
      <c r="AB41" s="43">
        <v>25</v>
      </c>
      <c r="AC41" s="43">
        <v>26</v>
      </c>
      <c r="AD41" s="43">
        <v>27</v>
      </c>
      <c r="AE41" s="6">
        <v>28</v>
      </c>
      <c r="AF41" s="6">
        <v>29</v>
      </c>
      <c r="AG41" s="6">
        <v>30</v>
      </c>
      <c r="AH41" s="6">
        <v>31</v>
      </c>
      <c r="AI41" s="6">
        <v>32</v>
      </c>
      <c r="AJ41" s="6">
        <v>33</v>
      </c>
      <c r="AK41" s="6">
        <v>34</v>
      </c>
      <c r="AL41" s="6">
        <v>35</v>
      </c>
      <c r="AM41" s="43">
        <v>36</v>
      </c>
      <c r="AN41" s="6"/>
      <c r="AO41" s="6"/>
      <c r="AP41" s="6"/>
      <c r="AQ41" s="6"/>
      <c r="AR41" s="6"/>
    </row>
    <row r="42" spans="1:44" s="3" customFormat="1" x14ac:dyDescent="0.25">
      <c r="A42" s="40"/>
      <c r="B42" s="43"/>
      <c r="C42" s="43"/>
      <c r="D42" s="43">
        <v>1</v>
      </c>
      <c r="E42" s="43">
        <v>2</v>
      </c>
      <c r="F42" s="43">
        <v>3</v>
      </c>
      <c r="G42" s="43">
        <v>4</v>
      </c>
      <c r="H42" s="43">
        <v>5</v>
      </c>
      <c r="I42" s="43">
        <v>6</v>
      </c>
      <c r="J42" s="43">
        <v>7</v>
      </c>
      <c r="K42" s="43">
        <v>8</v>
      </c>
      <c r="L42" s="43">
        <v>9</v>
      </c>
      <c r="M42" s="43">
        <v>10</v>
      </c>
      <c r="N42" s="43">
        <v>11</v>
      </c>
      <c r="O42" s="43">
        <v>12</v>
      </c>
      <c r="P42" s="43">
        <v>13</v>
      </c>
      <c r="Q42" s="43">
        <v>14</v>
      </c>
      <c r="R42" s="43">
        <v>15</v>
      </c>
      <c r="S42" s="43">
        <v>16</v>
      </c>
      <c r="T42" s="43">
        <v>17</v>
      </c>
      <c r="U42" s="43">
        <v>18</v>
      </c>
      <c r="V42" s="43">
        <v>19</v>
      </c>
      <c r="W42" s="43">
        <v>20</v>
      </c>
      <c r="X42" s="43">
        <v>21</v>
      </c>
      <c r="Y42" s="43">
        <v>22</v>
      </c>
      <c r="Z42" s="43">
        <v>23</v>
      </c>
      <c r="AA42" s="43">
        <v>24</v>
      </c>
      <c r="AB42" s="43">
        <v>25</v>
      </c>
      <c r="AC42" s="43">
        <v>26</v>
      </c>
      <c r="AD42" s="43">
        <v>27</v>
      </c>
      <c r="AE42" s="43">
        <v>28</v>
      </c>
      <c r="AF42" s="43">
        <v>29</v>
      </c>
      <c r="AG42" s="43">
        <v>30</v>
      </c>
      <c r="AH42" s="43">
        <v>31</v>
      </c>
      <c r="AI42" s="43">
        <v>32</v>
      </c>
      <c r="AJ42" s="43">
        <v>33</v>
      </c>
      <c r="AK42" s="43">
        <v>34</v>
      </c>
      <c r="AL42" s="43">
        <v>35</v>
      </c>
      <c r="AM42" s="43">
        <v>36</v>
      </c>
      <c r="AN42" s="43"/>
      <c r="AO42" s="43"/>
      <c r="AP42" s="43"/>
      <c r="AQ42" s="43"/>
      <c r="AR42" s="43"/>
    </row>
    <row r="43" spans="1:44" s="2" customFormat="1" x14ac:dyDescent="0.25">
      <c r="A43" s="39"/>
      <c r="B43" s="43"/>
      <c r="C43" s="43"/>
      <c r="D43" s="43"/>
      <c r="E43" s="43"/>
      <c r="F43" s="43"/>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row>
    <row r="44" spans="1:44" s="2" customFormat="1" x14ac:dyDescent="0.25">
      <c r="A44" s="39"/>
      <c r="B44" s="43"/>
      <c r="C44" s="43"/>
      <c r="D44" s="43"/>
      <c r="E44" s="43"/>
      <c r="F44" s="43"/>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row>
    <row r="45" spans="1:44" s="2" customFormat="1" x14ac:dyDescent="0.25">
      <c r="A45" s="39"/>
      <c r="B45" s="43"/>
      <c r="C45" s="43"/>
      <c r="D45" s="43"/>
      <c r="E45" s="43"/>
      <c r="F45" s="43"/>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row>
    <row r="46" spans="1:44" s="2" customFormat="1" x14ac:dyDescent="0.25">
      <c r="A46" s="39"/>
      <c r="B46" s="43"/>
      <c r="C46" s="43"/>
      <c r="D46" s="43"/>
      <c r="E46" s="43"/>
      <c r="F46" s="43"/>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row>
    <row r="47" spans="1:44" s="2" customFormat="1" x14ac:dyDescent="0.25">
      <c r="A47" s="39"/>
      <c r="B47" s="43"/>
      <c r="C47" s="43"/>
      <c r="D47" s="43"/>
      <c r="E47" s="43"/>
      <c r="F47" s="43"/>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row>
    <row r="48" spans="1:44" s="2" customFormat="1" x14ac:dyDescent="0.25">
      <c r="A48" s="39"/>
      <c r="B48" s="43"/>
      <c r="C48" s="43"/>
      <c r="D48" s="43"/>
      <c r="E48" s="43"/>
      <c r="F48" s="43"/>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row>
    <row r="49" spans="1:44" s="2" customFormat="1" x14ac:dyDescent="0.25">
      <c r="A49" s="39"/>
      <c r="B49" s="43"/>
      <c r="C49" s="43"/>
      <c r="D49" s="43"/>
      <c r="E49" s="43"/>
      <c r="F49" s="43"/>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row>
    <row r="50" spans="1:44" s="2" customFormat="1" x14ac:dyDescent="0.25">
      <c r="A50" s="39"/>
      <c r="B50" s="43"/>
      <c r="C50" s="43"/>
      <c r="D50" s="43"/>
      <c r="E50" s="43"/>
      <c r="F50" s="43"/>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row>
    <row r="51" spans="1:44" s="2" customFormat="1" x14ac:dyDescent="0.25">
      <c r="A51" s="39"/>
      <c r="B51" s="43"/>
      <c r="C51" s="43"/>
      <c r="D51" s="43"/>
      <c r="E51" s="43"/>
      <c r="F51" s="43"/>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row>
    <row r="52" spans="1:44" s="2" customFormat="1" x14ac:dyDescent="0.25">
      <c r="A52" s="39"/>
      <c r="B52" s="43"/>
      <c r="C52" s="43"/>
      <c r="D52" s="43"/>
      <c r="E52" s="43"/>
      <c r="F52" s="43"/>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row>
    <row r="53" spans="1:44" s="2" customFormat="1" x14ac:dyDescent="0.25">
      <c r="A53" s="39"/>
      <c r="B53" s="43"/>
      <c r="C53" s="43"/>
      <c r="D53" s="43"/>
      <c r="E53" s="43"/>
      <c r="F53" s="43"/>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row>
    <row r="54" spans="1:44" s="2" customFormat="1" x14ac:dyDescent="0.25">
      <c r="A54" s="39"/>
      <c r="B54" s="43"/>
      <c r="C54" s="43"/>
      <c r="D54" s="43"/>
      <c r="E54" s="43"/>
      <c r="F54" s="43"/>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row>
    <row r="55" spans="1:44" s="2" customFormat="1" x14ac:dyDescent="0.25">
      <c r="A55" s="39"/>
      <c r="B55" s="43"/>
      <c r="C55" s="43"/>
      <c r="D55" s="43"/>
      <c r="E55" s="43"/>
      <c r="F55" s="43"/>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row>
    <row r="56" spans="1:44" s="2" customFormat="1" x14ac:dyDescent="0.25">
      <c r="A56" s="39"/>
      <c r="B56" s="40"/>
      <c r="C56" s="40"/>
      <c r="D56" s="40"/>
      <c r="E56" s="40"/>
      <c r="F56" s="40"/>
      <c r="G56" s="39"/>
      <c r="H56" s="39"/>
      <c r="I56" s="39"/>
      <c r="J56" s="39"/>
      <c r="K56" s="39"/>
      <c r="L56" s="39"/>
      <c r="M56" s="39"/>
      <c r="N56" s="39"/>
      <c r="O56" s="39"/>
      <c r="P56" s="39"/>
      <c r="Q56" s="39"/>
      <c r="R56" s="39"/>
      <c r="S56" s="39"/>
      <c r="T56" s="39"/>
      <c r="U56" s="39"/>
      <c r="V56" s="39"/>
      <c r="W56" s="39"/>
      <c r="X56" s="39"/>
    </row>
    <row r="57" spans="1:44" s="2" customFormat="1" x14ac:dyDescent="0.25">
      <c r="A57" s="39"/>
      <c r="B57" s="40"/>
      <c r="C57" s="40"/>
      <c r="D57" s="40"/>
      <c r="E57" s="40"/>
      <c r="F57" s="40"/>
      <c r="G57" s="39"/>
      <c r="H57" s="39"/>
      <c r="I57" s="39"/>
      <c r="J57" s="39"/>
      <c r="K57" s="39"/>
      <c r="L57" s="39"/>
      <c r="M57" s="39"/>
      <c r="N57" s="39"/>
      <c r="O57" s="39"/>
      <c r="P57" s="39"/>
      <c r="Q57" s="39"/>
      <c r="R57" s="39"/>
      <c r="S57" s="39"/>
      <c r="T57" s="39"/>
      <c r="U57" s="39"/>
      <c r="V57" s="39"/>
      <c r="W57" s="39"/>
      <c r="X57" s="39"/>
    </row>
    <row r="58" spans="1:44" s="2" customFormat="1" x14ac:dyDescent="0.25">
      <c r="A58" s="39"/>
      <c r="B58" s="40"/>
      <c r="C58" s="40"/>
      <c r="D58" s="40"/>
      <c r="E58" s="40"/>
      <c r="F58" s="40"/>
      <c r="G58" s="39"/>
      <c r="H58" s="39"/>
      <c r="I58" s="39"/>
      <c r="J58" s="39"/>
      <c r="K58" s="39"/>
      <c r="L58" s="39"/>
      <c r="M58" s="39"/>
      <c r="N58" s="39"/>
      <c r="O58" s="39"/>
      <c r="P58" s="39"/>
      <c r="Q58" s="39"/>
      <c r="R58" s="39"/>
      <c r="S58" s="39"/>
      <c r="T58" s="39"/>
      <c r="U58" s="39"/>
      <c r="V58" s="39"/>
      <c r="W58" s="39"/>
      <c r="X58" s="39"/>
    </row>
    <row r="59" spans="1:44" s="2" customFormat="1" x14ac:dyDescent="0.25">
      <c r="A59" s="39"/>
      <c r="B59" s="40"/>
      <c r="C59" s="40"/>
      <c r="D59" s="40"/>
      <c r="E59" s="40"/>
      <c r="F59" s="40"/>
      <c r="G59" s="39"/>
      <c r="H59" s="39"/>
      <c r="I59" s="39"/>
      <c r="J59" s="39"/>
      <c r="K59" s="39"/>
      <c r="L59" s="39"/>
      <c r="M59" s="39"/>
      <c r="N59" s="39"/>
      <c r="O59" s="39"/>
      <c r="P59" s="39"/>
      <c r="Q59" s="39"/>
      <c r="R59" s="39"/>
      <c r="S59" s="39"/>
      <c r="T59" s="39"/>
      <c r="U59" s="39"/>
      <c r="V59" s="39"/>
      <c r="W59" s="39"/>
      <c r="X59" s="39"/>
    </row>
    <row r="60" spans="1:44" s="2" customFormat="1" x14ac:dyDescent="0.25">
      <c r="A60" s="39"/>
      <c r="B60" s="40"/>
      <c r="C60" s="40"/>
      <c r="D60" s="40"/>
      <c r="E60" s="40"/>
      <c r="F60" s="40"/>
      <c r="G60" s="39"/>
      <c r="H60" s="39"/>
      <c r="I60" s="39"/>
      <c r="J60" s="39"/>
      <c r="K60" s="39"/>
      <c r="L60" s="39"/>
      <c r="M60" s="39"/>
      <c r="N60" s="39"/>
      <c r="O60" s="39"/>
      <c r="P60" s="39"/>
      <c r="Q60" s="39"/>
      <c r="R60" s="39"/>
      <c r="S60" s="39"/>
      <c r="T60" s="39"/>
      <c r="U60" s="39"/>
      <c r="V60" s="39"/>
      <c r="W60" s="39"/>
      <c r="X60" s="39"/>
    </row>
    <row r="61" spans="1:44" x14ac:dyDescent="0.25">
      <c r="A61" s="39"/>
      <c r="B61" s="40"/>
      <c r="C61" s="40"/>
      <c r="D61" s="40"/>
      <c r="E61" s="40"/>
      <c r="F61" s="40"/>
      <c r="G61" s="39"/>
      <c r="H61" s="39"/>
      <c r="I61" s="39"/>
      <c r="J61" s="39"/>
      <c r="K61" s="39"/>
      <c r="L61" s="39"/>
      <c r="M61" s="39"/>
      <c r="N61" s="39"/>
      <c r="O61" s="39"/>
      <c r="P61" s="39"/>
      <c r="Q61" s="42"/>
      <c r="R61" s="42"/>
      <c r="S61" s="42"/>
      <c r="T61" s="42"/>
      <c r="U61" s="42"/>
      <c r="V61" s="42"/>
      <c r="W61" s="42"/>
      <c r="X61" s="42"/>
    </row>
    <row r="62" spans="1:44" x14ac:dyDescent="0.25">
      <c r="A62" s="39"/>
      <c r="B62" s="40"/>
      <c r="C62" s="40"/>
      <c r="D62" s="40"/>
      <c r="E62" s="40"/>
      <c r="F62" s="40"/>
      <c r="G62" s="39"/>
      <c r="H62" s="39"/>
      <c r="I62" s="39"/>
      <c r="J62" s="39"/>
      <c r="K62" s="39"/>
      <c r="L62" s="39"/>
      <c r="M62" s="39"/>
      <c r="N62" s="39"/>
      <c r="O62" s="39"/>
      <c r="P62" s="39"/>
      <c r="Q62" s="42"/>
      <c r="R62" s="42"/>
      <c r="S62" s="42"/>
      <c r="T62" s="42"/>
      <c r="U62" s="42"/>
      <c r="V62" s="42"/>
      <c r="W62" s="42"/>
      <c r="X62" s="42"/>
    </row>
    <row r="63" spans="1:44" x14ac:dyDescent="0.25">
      <c r="A63" s="39"/>
      <c r="B63" s="40"/>
      <c r="C63" s="40"/>
      <c r="D63" s="40"/>
      <c r="E63" s="40"/>
      <c r="F63" s="40"/>
      <c r="G63" s="39"/>
      <c r="H63" s="39"/>
      <c r="I63" s="39"/>
      <c r="J63" s="39"/>
      <c r="K63" s="39"/>
      <c r="L63" s="39"/>
      <c r="M63" s="39"/>
      <c r="N63" s="39"/>
      <c r="O63" s="39"/>
      <c r="P63" s="39"/>
      <c r="Q63" s="42"/>
      <c r="R63" s="42"/>
      <c r="S63" s="42"/>
      <c r="T63" s="42"/>
      <c r="U63" s="42"/>
      <c r="V63" s="42"/>
      <c r="W63" s="42"/>
      <c r="X63" s="42"/>
    </row>
    <row r="64" spans="1:44" x14ac:dyDescent="0.25">
      <c r="A64" s="39"/>
      <c r="B64" s="40"/>
      <c r="C64" s="40"/>
      <c r="D64" s="40"/>
      <c r="E64" s="40"/>
      <c r="F64" s="40"/>
      <c r="G64" s="39"/>
      <c r="H64" s="39"/>
      <c r="I64" s="39"/>
      <c r="J64" s="39"/>
      <c r="K64" s="39"/>
      <c r="L64" s="39"/>
      <c r="M64" s="39"/>
      <c r="N64" s="39"/>
      <c r="O64" s="39"/>
      <c r="P64" s="39"/>
      <c r="Q64" s="42"/>
      <c r="R64" s="42"/>
      <c r="S64" s="42"/>
      <c r="T64" s="42"/>
      <c r="U64" s="42"/>
      <c r="V64" s="42"/>
      <c r="W64" s="42"/>
      <c r="X64" s="42"/>
    </row>
    <row r="65" spans="1:24" x14ac:dyDescent="0.25">
      <c r="A65" s="39"/>
      <c r="B65" s="40"/>
      <c r="C65" s="40"/>
      <c r="D65" s="40"/>
      <c r="E65" s="40"/>
      <c r="F65" s="40"/>
      <c r="G65" s="39"/>
      <c r="H65" s="39"/>
      <c r="I65" s="39"/>
      <c r="J65" s="39"/>
      <c r="K65" s="39"/>
      <c r="L65" s="39"/>
      <c r="M65" s="39"/>
      <c r="N65" s="39"/>
      <c r="O65" s="39"/>
      <c r="P65" s="39"/>
      <c r="Q65" s="42"/>
      <c r="R65" s="42"/>
      <c r="S65" s="42"/>
      <c r="T65" s="42"/>
      <c r="U65" s="42"/>
      <c r="V65" s="42"/>
      <c r="W65" s="42"/>
      <c r="X65" s="42"/>
    </row>
    <row r="66" spans="1:24" x14ac:dyDescent="0.25">
      <c r="A66" s="39"/>
      <c r="B66" s="40"/>
      <c r="C66" s="40"/>
      <c r="D66" s="40"/>
      <c r="E66" s="40"/>
      <c r="F66" s="40"/>
      <c r="G66" s="39"/>
      <c r="H66" s="39"/>
      <c r="I66" s="39"/>
      <c r="J66" s="39"/>
      <c r="K66" s="39"/>
      <c r="L66" s="39"/>
      <c r="M66" s="39"/>
      <c r="N66" s="39"/>
      <c r="O66" s="39"/>
      <c r="P66" s="39"/>
      <c r="Q66" s="42"/>
      <c r="R66" s="42"/>
      <c r="S66" s="42"/>
      <c r="T66" s="42"/>
      <c r="U66" s="42"/>
      <c r="V66" s="42"/>
      <c r="W66" s="42"/>
      <c r="X66" s="42"/>
    </row>
    <row r="67" spans="1:24" x14ac:dyDescent="0.25">
      <c r="A67" s="39"/>
      <c r="B67" s="40"/>
      <c r="C67" s="40"/>
      <c r="D67" s="40"/>
      <c r="E67" s="40"/>
      <c r="F67" s="40"/>
      <c r="G67" s="39"/>
      <c r="H67" s="39"/>
      <c r="I67" s="39"/>
      <c r="J67" s="39"/>
      <c r="K67" s="39"/>
      <c r="L67" s="39"/>
      <c r="M67" s="39"/>
      <c r="N67" s="39"/>
      <c r="O67" s="39"/>
      <c r="P67" s="39"/>
      <c r="Q67" s="42"/>
      <c r="R67" s="42"/>
      <c r="S67" s="42"/>
      <c r="T67" s="42"/>
      <c r="U67" s="42"/>
      <c r="V67" s="42"/>
      <c r="W67" s="42"/>
      <c r="X67" s="42"/>
    </row>
    <row r="68" spans="1:24" x14ac:dyDescent="0.25">
      <c r="A68" s="39"/>
      <c r="B68" s="40"/>
      <c r="C68" s="40"/>
      <c r="D68" s="40"/>
      <c r="E68" s="40"/>
      <c r="F68" s="40"/>
      <c r="G68" s="39"/>
      <c r="H68" s="39"/>
      <c r="I68" s="39"/>
      <c r="J68" s="39"/>
      <c r="K68" s="39"/>
      <c r="L68" s="39"/>
      <c r="M68" s="39"/>
      <c r="N68" s="39"/>
      <c r="O68" s="39"/>
      <c r="P68" s="39"/>
      <c r="Q68" s="42"/>
      <c r="R68" s="42"/>
      <c r="S68" s="42"/>
      <c r="T68" s="42"/>
      <c r="U68" s="42"/>
      <c r="V68" s="42"/>
      <c r="W68" s="42"/>
      <c r="X68" s="42"/>
    </row>
    <row r="69" spans="1:24" x14ac:dyDescent="0.25">
      <c r="A69" s="39"/>
      <c r="B69" s="40"/>
      <c r="C69" s="40"/>
      <c r="D69" s="40"/>
      <c r="E69" s="40"/>
      <c r="F69" s="40"/>
      <c r="G69" s="39"/>
      <c r="H69" s="39"/>
      <c r="I69" s="39"/>
      <c r="J69" s="39"/>
      <c r="K69" s="39"/>
      <c r="L69" s="39"/>
      <c r="M69" s="39"/>
      <c r="N69" s="39"/>
      <c r="O69" s="39"/>
      <c r="P69" s="39"/>
      <c r="Q69" s="42"/>
      <c r="R69" s="42"/>
      <c r="S69" s="42"/>
      <c r="T69" s="42"/>
      <c r="U69" s="42"/>
      <c r="V69" s="42"/>
      <c r="W69" s="42"/>
      <c r="X69" s="42"/>
    </row>
    <row r="70" spans="1:24" x14ac:dyDescent="0.25">
      <c r="A70" s="39"/>
      <c r="B70" s="40"/>
      <c r="C70" s="40"/>
      <c r="D70" s="40"/>
      <c r="E70" s="40"/>
      <c r="F70" s="40"/>
      <c r="G70" s="39"/>
      <c r="H70" s="39"/>
      <c r="I70" s="39"/>
      <c r="J70" s="39"/>
      <c r="K70" s="39"/>
      <c r="L70" s="39"/>
      <c r="M70" s="39"/>
      <c r="N70" s="39"/>
      <c r="O70" s="39"/>
      <c r="P70" s="39"/>
      <c r="Q70" s="42"/>
      <c r="R70" s="42"/>
      <c r="S70" s="42"/>
      <c r="T70" s="42"/>
      <c r="U70" s="42"/>
      <c r="V70" s="42"/>
      <c r="W70" s="42"/>
      <c r="X70" s="42"/>
    </row>
    <row r="71" spans="1:24" x14ac:dyDescent="0.25">
      <c r="A71" s="39"/>
      <c r="B71" s="40"/>
      <c r="C71" s="40"/>
      <c r="D71" s="40"/>
      <c r="E71" s="40"/>
      <c r="F71" s="40"/>
      <c r="G71" s="39"/>
      <c r="H71" s="39"/>
      <c r="I71" s="39"/>
      <c r="J71" s="39"/>
      <c r="K71" s="39"/>
      <c r="L71" s="39"/>
      <c r="M71" s="39"/>
      <c r="N71" s="39"/>
      <c r="O71" s="39"/>
      <c r="P71" s="39"/>
      <c r="Q71" s="42"/>
      <c r="R71" s="42"/>
      <c r="S71" s="42"/>
      <c r="T71" s="42"/>
      <c r="U71" s="42"/>
      <c r="V71" s="42"/>
      <c r="W71" s="42"/>
      <c r="X71" s="42"/>
    </row>
    <row r="72" spans="1:24" x14ac:dyDescent="0.25">
      <c r="A72" s="39"/>
      <c r="B72" s="40"/>
      <c r="C72" s="40"/>
      <c r="D72" s="40"/>
      <c r="E72" s="40"/>
      <c r="F72" s="40"/>
      <c r="G72" s="39"/>
      <c r="H72" s="39"/>
      <c r="I72" s="39"/>
      <c r="J72" s="39"/>
      <c r="K72" s="39"/>
      <c r="L72" s="39"/>
      <c r="M72" s="39"/>
      <c r="N72" s="39"/>
      <c r="O72" s="39"/>
      <c r="P72" s="39"/>
      <c r="Q72" s="42"/>
      <c r="R72" s="42"/>
      <c r="S72" s="42"/>
      <c r="T72" s="42"/>
      <c r="U72" s="42"/>
      <c r="V72" s="42"/>
      <c r="W72" s="42"/>
      <c r="X72" s="42"/>
    </row>
    <row r="73" spans="1:24" x14ac:dyDescent="0.25">
      <c r="A73" s="39"/>
      <c r="B73" s="40"/>
      <c r="C73" s="40"/>
      <c r="D73" s="40"/>
      <c r="E73" s="40"/>
      <c r="F73" s="40"/>
      <c r="G73" s="39"/>
      <c r="H73" s="39"/>
      <c r="I73" s="39"/>
      <c r="J73" s="39"/>
      <c r="K73" s="39"/>
      <c r="L73" s="39"/>
      <c r="M73" s="39"/>
      <c r="N73" s="39"/>
      <c r="O73" s="39"/>
      <c r="P73" s="39"/>
      <c r="Q73" s="42"/>
      <c r="R73" s="42"/>
      <c r="S73" s="42"/>
      <c r="T73" s="42"/>
      <c r="U73" s="42"/>
      <c r="V73" s="42"/>
      <c r="W73" s="42"/>
      <c r="X73" s="42"/>
    </row>
    <row r="74" spans="1:24" x14ac:dyDescent="0.25">
      <c r="A74" s="39"/>
      <c r="B74" s="40"/>
      <c r="C74" s="40"/>
      <c r="D74" s="40"/>
      <c r="E74" s="40"/>
      <c r="F74" s="40"/>
      <c r="G74" s="39"/>
      <c r="H74" s="39"/>
      <c r="I74" s="39"/>
      <c r="J74" s="39"/>
      <c r="K74" s="39"/>
      <c r="L74" s="39"/>
      <c r="M74" s="39"/>
      <c r="N74" s="39"/>
      <c r="O74" s="39"/>
      <c r="P74" s="39"/>
      <c r="Q74" s="42"/>
      <c r="R74" s="42"/>
      <c r="S74" s="42"/>
      <c r="T74" s="42"/>
      <c r="U74" s="42"/>
      <c r="V74" s="42"/>
      <c r="W74" s="42"/>
      <c r="X74" s="42"/>
    </row>
    <row r="75" spans="1:24" x14ac:dyDescent="0.25">
      <c r="A75" s="39"/>
      <c r="B75" s="40"/>
      <c r="C75" s="40"/>
      <c r="D75" s="40"/>
      <c r="E75" s="40"/>
      <c r="F75" s="40"/>
      <c r="G75" s="39"/>
      <c r="H75" s="39"/>
      <c r="I75" s="39"/>
      <c r="J75" s="39"/>
      <c r="K75" s="39"/>
      <c r="L75" s="39"/>
      <c r="M75" s="39"/>
      <c r="N75" s="39"/>
      <c r="O75" s="39"/>
      <c r="P75" s="39"/>
      <c r="Q75" s="42"/>
      <c r="R75" s="42"/>
      <c r="S75" s="42"/>
      <c r="T75" s="42"/>
      <c r="U75" s="42"/>
      <c r="V75" s="42"/>
      <c r="W75" s="42"/>
      <c r="X75" s="42"/>
    </row>
    <row r="76" spans="1:24" x14ac:dyDescent="0.25">
      <c r="A76" s="39"/>
      <c r="B76" s="40"/>
      <c r="C76" s="40"/>
      <c r="D76" s="40"/>
      <c r="E76" s="40"/>
      <c r="F76" s="40"/>
      <c r="G76" s="39"/>
      <c r="H76" s="39"/>
      <c r="I76" s="39"/>
      <c r="J76" s="39"/>
      <c r="K76" s="39"/>
      <c r="L76" s="39"/>
      <c r="M76" s="39"/>
      <c r="N76" s="39"/>
      <c r="O76" s="39"/>
      <c r="P76" s="39"/>
      <c r="Q76" s="42"/>
      <c r="R76" s="42"/>
      <c r="S76" s="42"/>
      <c r="T76" s="42"/>
      <c r="U76" s="42"/>
      <c r="V76" s="42"/>
      <c r="W76" s="42"/>
      <c r="X76" s="42"/>
    </row>
    <row r="77" spans="1:24" x14ac:dyDescent="0.25">
      <c r="A77" s="39"/>
      <c r="B77" s="40"/>
      <c r="C77" s="40"/>
      <c r="D77" s="40"/>
      <c r="E77" s="40"/>
      <c r="F77" s="40"/>
      <c r="G77" s="39"/>
      <c r="H77" s="39"/>
      <c r="I77" s="39"/>
      <c r="J77" s="39"/>
      <c r="K77" s="39"/>
      <c r="L77" s="39"/>
      <c r="M77" s="39"/>
      <c r="N77" s="39"/>
      <c r="O77" s="39"/>
      <c r="P77" s="39"/>
      <c r="Q77" s="42"/>
      <c r="R77" s="42"/>
      <c r="S77" s="42"/>
      <c r="T77" s="42"/>
      <c r="U77" s="42"/>
      <c r="V77" s="42"/>
      <c r="W77" s="42"/>
      <c r="X77" s="42"/>
    </row>
  </sheetData>
  <sheetProtection algorithmName="SHA-512" hashValue="oTWF3ah50HloiXhSvRoge6WqG7LiNjyZrYx+fLjbjHBVGLbv3iLxirUzHCE02nHLA8R9EC4v01qnsE1NzLk2+A==" saltValue="YME3fLjfK0F1zzyhmETvYw==" spinCount="100000" sheet="1" objects="1" scenarios="1"/>
  <mergeCells count="4">
    <mergeCell ref="A2:B2"/>
    <mergeCell ref="A8:B8"/>
    <mergeCell ref="A14:B14"/>
    <mergeCell ref="A22:B22"/>
  </mergeCells>
  <phoneticPr fontId="6" type="noConversion"/>
  <dataValidations disablePrompts="1" xWindow="857" yWindow="258" count="19">
    <dataValidation type="list" allowBlank="1" showInputMessage="1" showErrorMessage="1" prompt="Cessation? Select &quot;Yes&quot; or &quot;No&quot; from the drop-down list. (Only enter if the client is receiving SSDI.)" sqref="B20" xr:uid="{00000000-0002-0000-0100-000000000000}">
      <formula1>$B$33:$D$33</formula1>
    </dataValidation>
    <dataValidation type="list" allowBlank="1" showInputMessage="1" showErrorMessage="1" errorTitle="Number of TWP months" error="Must enter a number value between 0 and 9" prompt="Enter the #TWP used prior to business launch. Select a number between 0 and 9 from the drop-down.  (Only enter if the client is receiving SSDI.)" sqref="B18" xr:uid="{00000000-0002-0000-0100-000001000000}">
      <formula1>$C$41:$L$41</formula1>
    </dataValidation>
    <dataValidation type="list" allowBlank="1" showInputMessage="1" showErrorMessage="1" errorTitle="Number of EPE Months" error="Must enter a number value between 0 and 36" prompt="Enter the EPE months used as of January Year 1. Select a number between 0 and 36 from the drop-down. (Only enter if the client is receiving SSDI.)" sqref="B19" xr:uid="{00000000-0002-0000-0100-000002000000}">
      <formula1>$C$41:$AM$41</formula1>
    </dataValidation>
    <dataValidation type="list" showInputMessage="1" showErrorMessage="1" prompt="Select the month PASS begins from the drop-down. (Only enter if the client is using PASS.)" sqref="B24" xr:uid="{00000000-0002-0000-0100-000003000000}">
      <formula1>$B$30:$N$30</formula1>
    </dataValidation>
    <dataValidation type="list" allowBlank="1" showInputMessage="1" showErrorMessage="1" prompt="Select the month of business launch from the drop-down list." sqref="B5" xr:uid="{00000000-0002-0000-0100-000004000000}">
      <formula1>$B$30:$N$30</formula1>
    </dataValidation>
    <dataValidation allowBlank="1" showInputMessage="1" showErrorMessage="1" prompt="Press TAB to move to input areas. Press UP or DOWN ARROW in column A to read through the worksheet. Press F5 to navigate to sections within this worksheet." sqref="A2 A3" xr:uid="{00000000-0002-0000-0100-000005000000}"/>
    <dataValidation type="list" allowBlank="1" showInputMessage="1" showErrorMessage="1" promptTitle="Enter Starting Year of Business" prompt="Enter the 4-digit year the business begins, if not current" sqref="B4" xr:uid="{00000000-0002-0000-0100-000006000000}">
      <formula1>$B$39:$N$39</formula1>
    </dataValidation>
    <dataValidation type="list" showInputMessage="1" showErrorMessage="1" prompt="Select the year PASS begins from the drop-down. (Only enter if the client is using PASS.)" sqref="B25" xr:uid="{00000000-0002-0000-0100-000007000000}">
      <formula1>$B$39:$M$39</formula1>
    </dataValidation>
    <dataValidation type="list" allowBlank="1" showInputMessage="1" showErrorMessage="1" prompt="How many months will PASS operate? Select the number of months from the drop-down. (Only enter if the client is using PASS.)" sqref="B26" xr:uid="{00000000-0002-0000-0100-000008000000}">
      <formula1>$C$42:$AM$42</formula1>
    </dataValidation>
    <dataValidation allowBlank="1" showInputMessage="1" showErrorMessage="1" prompt="Enter the name of the business._x000a__x000a_" sqref="B3" xr:uid="{77207D8F-1C48-40FC-9932-576A25558B19}"/>
    <dataValidation allowBlank="1" showInputMessage="1" showErrorMessage="1" prompt="Enter the federal minimum wage." sqref="B6" xr:uid="{352EAB55-393A-43FC-8743-B275B77078FD}"/>
    <dataValidation allowBlank="1" showInputMessage="1" showErrorMessage="1" prompt="Enter the maximum SSI benefit amount. (Only enter if the client is receiving SSI.)_x000a_" sqref="B9" xr:uid="{FA81F7AE-7802-4E60-8C4D-E689173BA2C8}"/>
    <dataValidation type="list" allowBlank="1" showInputMessage="1" showErrorMessage="1" prompt="Does the client receive Medicaid? Select &quot;Yes&quot; or &quot;No&quot; from the drop-down list. (Only enter if the client is receiving SSI.)" sqref="B10" xr:uid="{4774C550-24F4-44C4-963D-04D8CC4D21B4}">
      <formula1>$B$33:$D$33</formula1>
    </dataValidation>
    <dataValidation allowBlank="1" showInputMessage="1" showErrorMessage="1" prompt="Enter the 1619b state threshold. (Only enter if the client is receiving SSI.)" sqref="B11" xr:uid="{9C346571-77BD-4D8E-8AF7-BAD8344D66DD}"/>
    <dataValidation allowBlank="1" showInputMessage="1" showErrorMessage="1" prompt="Enter the Individual Threshold. (Only enter if the client is receiving SSI.)" sqref="B12" xr:uid="{E3AAFC89-3E54-4FD3-BDD5-208E066C8250}"/>
    <dataValidation allowBlank="1" showInputMessage="1" showErrorMessage="1" prompt="Enter the Trial Work Period (TWP) amount for the current year. (Only enter if the client is receiving SSDI.)" sqref="B15" xr:uid="{A6772ECF-CF60-49EE-8475-C6D70D764684}"/>
    <dataValidation allowBlank="1" showInputMessage="1" showErrorMessage="1" prompt="Enter the Substantial Gainful Activity Amount (SGA) for the current year. (Only enter if the client is receiving SSDI.)" sqref="B16" xr:uid="{C2C59F38-AC60-4137-B6AD-608B41B83B53}"/>
    <dataValidation allowBlank="1" showInputMessage="1" showErrorMessage="1" prompt="Enter the Full Benefit Amount. (Only enter if the client is receiving SSDI.)" sqref="B17" xr:uid="{CE0AADD2-51E6-45C7-A04F-9EB6E747651F}"/>
    <dataValidation allowBlank="1" showInputMessage="1" showErrorMessage="1" prompt="Enter the SSI Annual Federal Benefit Rate for the current year OR the Maximum SSI Benefit Amount (if less than the Federal Benefit Rate). (Only enter if the client is using PASS.)" sqref="B23" xr:uid="{4CFAA105-7BB6-499F-98CD-DAAF95C68295}"/>
  </dataValidations>
  <pageMargins left="0.25" right="0.25" top="0.75" bottom="0.75" header="0.3" footer="0.3"/>
  <pageSetup orientation="portrait" horizontalDpi="4294967292" verticalDpi="4294967292" r:id="rId1"/>
  <headerFooter scaleWithDoc="0">
    <oddFooter>&amp;LVR1805-1 (08/2022)&amp;CSelf-Employment Financial Projection (Statutory Blindness)</oddFooter>
  </headerFooter>
  <rowBreaks count="1" manualBreakCount="1">
    <brk id="4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G49"/>
  <sheetViews>
    <sheetView zoomScale="80" zoomScaleNormal="80" zoomScalePageLayoutView="80" workbookViewId="0">
      <pane xSplit="1" ySplit="3" topLeftCell="B47" activePane="bottomRight" state="frozen"/>
      <selection pane="topRight" activeCell="B1" sqref="B1"/>
      <selection pane="bottomLeft" activeCell="A4" sqref="A4"/>
      <selection pane="bottomRight" activeCell="B4" sqref="B4"/>
    </sheetView>
  </sheetViews>
  <sheetFormatPr defaultColWidth="11.44140625" defaultRowHeight="15" x14ac:dyDescent="0.25"/>
  <cols>
    <col min="1" max="1" width="34.6640625" style="1" customWidth="1"/>
    <col min="2" max="2" width="11.5546875" style="1" customWidth="1"/>
    <col min="3" max="3" width="21.88671875" style="1" customWidth="1"/>
    <col min="4" max="4" width="11.44140625" style="1"/>
    <col min="5" max="5" width="21.88671875" style="1" customWidth="1"/>
    <col min="6" max="6" width="11.44140625" style="1"/>
    <col min="7" max="7" width="21.88671875" style="1" customWidth="1"/>
    <col min="8" max="8" width="11.44140625" style="1"/>
    <col min="9" max="9" width="21.88671875" style="1" customWidth="1"/>
    <col min="10" max="10" width="11.44140625" style="1"/>
    <col min="11" max="11" width="21.88671875" style="1" customWidth="1"/>
    <col min="12" max="12" width="11.44140625" style="1"/>
    <col min="13" max="13" width="21.88671875" style="1" customWidth="1"/>
    <col min="14" max="14" width="11.44140625" style="1"/>
    <col min="15" max="15" width="21.88671875" style="1" customWidth="1"/>
    <col min="16" max="16" width="11.44140625" style="1"/>
    <col min="17" max="17" width="21.88671875" style="1" customWidth="1"/>
    <col min="18" max="18" width="11.44140625" style="1"/>
    <col min="19" max="19" width="21.88671875" style="1" customWidth="1"/>
    <col min="20" max="20" width="11.44140625" style="1"/>
    <col min="21" max="21" width="21.88671875" style="1" customWidth="1"/>
    <col min="22" max="22" width="11.44140625" style="1"/>
    <col min="23" max="23" width="21.88671875" style="1" customWidth="1"/>
    <col min="24" max="24" width="11.44140625" style="1"/>
    <col min="25" max="25" width="21.88671875" style="1" customWidth="1"/>
    <col min="26" max="16384" width="11.44140625" style="1"/>
  </cols>
  <sheetData>
    <row r="1" spans="1:215" ht="286.2" x14ac:dyDescent="0.25">
      <c r="A1" s="296" t="s">
        <v>175</v>
      </c>
    </row>
    <row r="2" spans="1:215" ht="15.6" x14ac:dyDescent="0.3">
      <c r="A2" s="487" t="s">
        <v>111</v>
      </c>
      <c r="B2" s="484" t="s">
        <v>66</v>
      </c>
      <c r="C2" s="485"/>
      <c r="D2" s="484" t="s">
        <v>67</v>
      </c>
      <c r="E2" s="485"/>
      <c r="F2" s="484" t="s">
        <v>68</v>
      </c>
      <c r="G2" s="485"/>
      <c r="H2" s="484" t="s">
        <v>69</v>
      </c>
      <c r="I2" s="485"/>
      <c r="J2" s="484" t="s">
        <v>70</v>
      </c>
      <c r="K2" s="485"/>
      <c r="L2" s="484" t="s">
        <v>71</v>
      </c>
      <c r="M2" s="485"/>
      <c r="N2" s="484" t="s">
        <v>72</v>
      </c>
      <c r="O2" s="485"/>
      <c r="P2" s="484" t="s">
        <v>73</v>
      </c>
      <c r="Q2" s="486"/>
      <c r="R2" s="484" t="s">
        <v>113</v>
      </c>
      <c r="S2" s="485"/>
      <c r="T2" s="486" t="s">
        <v>62</v>
      </c>
      <c r="U2" s="486"/>
      <c r="V2" s="484" t="s">
        <v>63</v>
      </c>
      <c r="W2" s="485"/>
      <c r="X2" s="484" t="s">
        <v>64</v>
      </c>
      <c r="Y2" s="485"/>
      <c r="Z2" s="482" t="s">
        <v>65</v>
      </c>
      <c r="AA2" s="273"/>
      <c r="AB2" s="273"/>
      <c r="AC2" s="445" t="s">
        <v>163</v>
      </c>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c r="BE2" s="273"/>
      <c r="BF2" s="273"/>
      <c r="BG2" s="273"/>
      <c r="BH2" s="273"/>
      <c r="BI2" s="273"/>
      <c r="BJ2" s="273"/>
      <c r="BK2" s="273"/>
      <c r="BL2" s="273"/>
      <c r="BM2" s="273"/>
      <c r="BN2" s="273"/>
      <c r="BO2" s="273"/>
      <c r="BP2" s="273"/>
      <c r="BQ2" s="273"/>
      <c r="BR2" s="273"/>
      <c r="BS2" s="273"/>
      <c r="BT2" s="273"/>
      <c r="BU2" s="273"/>
      <c r="BV2" s="273"/>
      <c r="BW2" s="273"/>
      <c r="BX2" s="273"/>
      <c r="BY2" s="273"/>
      <c r="BZ2" s="273"/>
      <c r="CA2" s="273"/>
      <c r="CB2" s="273"/>
      <c r="CC2" s="273"/>
      <c r="CD2" s="273"/>
      <c r="CE2" s="273"/>
      <c r="CF2" s="273"/>
      <c r="CG2" s="273"/>
      <c r="CH2" s="273"/>
      <c r="CI2" s="273"/>
      <c r="CJ2" s="273"/>
      <c r="CK2" s="273"/>
      <c r="CL2" s="273"/>
      <c r="CM2" s="273"/>
      <c r="CN2" s="273"/>
      <c r="CO2" s="273"/>
      <c r="CP2" s="273"/>
      <c r="CQ2" s="273"/>
      <c r="CR2" s="273"/>
      <c r="CS2" s="273"/>
      <c r="CT2" s="273"/>
      <c r="CU2" s="273"/>
      <c r="CV2" s="273"/>
      <c r="CW2" s="273"/>
      <c r="CX2" s="273"/>
      <c r="CY2" s="273"/>
      <c r="CZ2" s="273"/>
      <c r="DA2" s="273"/>
      <c r="DB2" s="273"/>
      <c r="DC2" s="273"/>
      <c r="DD2" s="273"/>
      <c r="DE2" s="273"/>
      <c r="DF2" s="273"/>
      <c r="DG2" s="273"/>
      <c r="DH2" s="273"/>
      <c r="DI2" s="273"/>
      <c r="DJ2" s="273"/>
      <c r="DK2" s="273"/>
      <c r="DL2" s="273"/>
      <c r="DM2" s="273"/>
      <c r="DN2" s="273"/>
      <c r="DO2" s="273"/>
      <c r="DP2" s="273"/>
      <c r="DQ2" s="273"/>
      <c r="DR2" s="273"/>
      <c r="DS2" s="273"/>
      <c r="DT2" s="273"/>
      <c r="DU2" s="273"/>
      <c r="DV2" s="273"/>
      <c r="DW2" s="273"/>
      <c r="DX2" s="273"/>
      <c r="DY2" s="273"/>
      <c r="DZ2" s="273"/>
      <c r="EA2" s="273"/>
      <c r="EB2" s="273"/>
      <c r="EC2" s="273"/>
      <c r="ED2" s="273"/>
      <c r="EE2" s="273"/>
      <c r="EF2" s="273"/>
      <c r="EG2" s="273"/>
      <c r="EH2" s="273"/>
      <c r="EI2" s="273"/>
      <c r="EJ2" s="273"/>
      <c r="EK2" s="273"/>
      <c r="EL2" s="273"/>
      <c r="EM2" s="273"/>
      <c r="EN2" s="273"/>
      <c r="EO2" s="273"/>
      <c r="EP2" s="273"/>
      <c r="EQ2" s="273"/>
      <c r="ER2" s="273"/>
      <c r="ES2" s="273"/>
      <c r="ET2" s="273"/>
      <c r="EU2" s="273"/>
      <c r="EV2" s="273"/>
      <c r="EW2" s="273"/>
      <c r="EX2" s="273"/>
      <c r="EY2" s="273"/>
      <c r="EZ2" s="273"/>
      <c r="FA2" s="273"/>
      <c r="FB2" s="273"/>
      <c r="FC2" s="273"/>
      <c r="FD2" s="273"/>
      <c r="FE2" s="273"/>
      <c r="FF2" s="273"/>
      <c r="FG2" s="273"/>
      <c r="FH2" s="273"/>
      <c r="FI2" s="273"/>
      <c r="FJ2" s="273"/>
      <c r="FK2" s="273"/>
      <c r="FL2" s="273"/>
      <c r="FM2" s="273"/>
      <c r="FN2" s="273"/>
      <c r="FO2" s="273"/>
      <c r="FP2" s="273"/>
      <c r="FQ2" s="273"/>
      <c r="FR2" s="273"/>
      <c r="FS2" s="273"/>
      <c r="FT2" s="273"/>
      <c r="FU2" s="273"/>
      <c r="FV2" s="273"/>
      <c r="FW2" s="273"/>
      <c r="FX2" s="273"/>
      <c r="FY2" s="273"/>
      <c r="FZ2" s="273"/>
      <c r="GA2" s="273"/>
      <c r="GB2" s="273"/>
      <c r="GC2" s="273"/>
      <c r="GD2" s="273"/>
      <c r="GE2" s="273"/>
      <c r="GF2" s="273"/>
      <c r="GG2" s="273"/>
      <c r="GH2" s="273"/>
      <c r="GI2" s="273"/>
      <c r="GJ2" s="273"/>
      <c r="GK2" s="273"/>
      <c r="GL2" s="273"/>
      <c r="GM2" s="273"/>
      <c r="GN2" s="273"/>
      <c r="GO2" s="273"/>
      <c r="GP2" s="273"/>
      <c r="GQ2" s="273"/>
      <c r="GR2" s="273"/>
      <c r="GS2" s="273"/>
      <c r="GT2" s="273"/>
      <c r="GU2" s="273"/>
      <c r="GV2" s="273"/>
      <c r="GW2" s="273"/>
      <c r="GX2" s="273"/>
      <c r="GY2" s="273"/>
      <c r="GZ2" s="273"/>
      <c r="HA2" s="273"/>
      <c r="HB2" s="273"/>
      <c r="HC2" s="273"/>
      <c r="HD2" s="273"/>
      <c r="HE2" s="273"/>
      <c r="HF2" s="273"/>
      <c r="HG2" s="273"/>
    </row>
    <row r="3" spans="1:215" ht="15.6" thickBot="1" x14ac:dyDescent="0.3">
      <c r="A3" s="488"/>
      <c r="B3" s="420" t="s">
        <v>114</v>
      </c>
      <c r="C3" s="421" t="s">
        <v>115</v>
      </c>
      <c r="D3" s="422" t="s">
        <v>114</v>
      </c>
      <c r="E3" s="421" t="s">
        <v>115</v>
      </c>
      <c r="F3" s="420" t="s">
        <v>114</v>
      </c>
      <c r="G3" s="423" t="s">
        <v>115</v>
      </c>
      <c r="H3" s="422" t="s">
        <v>114</v>
      </c>
      <c r="I3" s="421" t="s">
        <v>115</v>
      </c>
      <c r="J3" s="420" t="s">
        <v>114</v>
      </c>
      <c r="K3" s="423" t="s">
        <v>115</v>
      </c>
      <c r="L3" s="422" t="s">
        <v>114</v>
      </c>
      <c r="M3" s="421" t="s">
        <v>115</v>
      </c>
      <c r="N3" s="420" t="s">
        <v>114</v>
      </c>
      <c r="O3" s="421" t="s">
        <v>115</v>
      </c>
      <c r="P3" s="422" t="s">
        <v>114</v>
      </c>
      <c r="Q3" s="421" t="s">
        <v>115</v>
      </c>
      <c r="R3" s="420" t="s">
        <v>114</v>
      </c>
      <c r="S3" s="421" t="s">
        <v>115</v>
      </c>
      <c r="T3" s="422" t="s">
        <v>114</v>
      </c>
      <c r="U3" s="421" t="s">
        <v>115</v>
      </c>
      <c r="V3" s="420" t="s">
        <v>114</v>
      </c>
      <c r="W3" s="421" t="s">
        <v>115</v>
      </c>
      <c r="X3" s="420" t="s">
        <v>114</v>
      </c>
      <c r="Y3" s="421" t="s">
        <v>115</v>
      </c>
      <c r="Z3" s="483"/>
      <c r="AA3" s="273"/>
      <c r="AB3" s="273"/>
      <c r="AC3" s="445" t="s">
        <v>164</v>
      </c>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c r="CF3" s="273"/>
      <c r="CG3" s="273"/>
      <c r="CH3" s="273"/>
      <c r="CI3" s="273"/>
      <c r="CJ3" s="273"/>
      <c r="CK3" s="273"/>
      <c r="CL3" s="273"/>
      <c r="CM3" s="273"/>
      <c r="CN3" s="273"/>
      <c r="CO3" s="273"/>
      <c r="CP3" s="273"/>
      <c r="CQ3" s="273"/>
      <c r="CR3" s="273"/>
      <c r="CS3" s="273"/>
      <c r="CT3" s="273"/>
      <c r="CU3" s="273"/>
      <c r="CV3" s="273"/>
      <c r="CW3" s="273"/>
      <c r="CX3" s="273"/>
      <c r="CY3" s="273"/>
      <c r="CZ3" s="273"/>
      <c r="DA3" s="273"/>
      <c r="DB3" s="273"/>
      <c r="DC3" s="273"/>
      <c r="DD3" s="273"/>
      <c r="DE3" s="273"/>
      <c r="DF3" s="273"/>
      <c r="DG3" s="273"/>
      <c r="DH3" s="273"/>
      <c r="DI3" s="273"/>
      <c r="DJ3" s="273"/>
      <c r="DK3" s="273"/>
      <c r="DL3" s="273"/>
      <c r="DM3" s="273"/>
      <c r="DN3" s="273"/>
      <c r="DO3" s="273"/>
      <c r="DP3" s="273"/>
      <c r="DQ3" s="273"/>
      <c r="DR3" s="273"/>
      <c r="DS3" s="273"/>
      <c r="DT3" s="273"/>
      <c r="DU3" s="273"/>
      <c r="DV3" s="273"/>
      <c r="DW3" s="273"/>
      <c r="DX3" s="273"/>
      <c r="DY3" s="273"/>
      <c r="DZ3" s="273"/>
      <c r="EA3" s="273"/>
      <c r="EB3" s="273"/>
      <c r="EC3" s="273"/>
      <c r="ED3" s="273"/>
      <c r="EE3" s="273"/>
      <c r="EF3" s="273"/>
      <c r="EG3" s="273"/>
      <c r="EH3" s="273"/>
      <c r="EI3" s="273"/>
      <c r="EJ3" s="273"/>
      <c r="EK3" s="273"/>
      <c r="EL3" s="273"/>
      <c r="EM3" s="273"/>
      <c r="EN3" s="273"/>
      <c r="EO3" s="273"/>
      <c r="EP3" s="273"/>
      <c r="EQ3" s="273"/>
      <c r="ER3" s="273"/>
      <c r="ES3" s="273"/>
      <c r="ET3" s="273"/>
      <c r="EU3" s="273"/>
      <c r="EV3" s="273"/>
      <c r="EW3" s="273"/>
      <c r="EX3" s="273"/>
      <c r="EY3" s="273"/>
      <c r="EZ3" s="273"/>
      <c r="FA3" s="273"/>
      <c r="FB3" s="273"/>
      <c r="FC3" s="273"/>
      <c r="FD3" s="273"/>
      <c r="FE3" s="273"/>
      <c r="FF3" s="273"/>
      <c r="FG3" s="273"/>
      <c r="FH3" s="273"/>
      <c r="FI3" s="273"/>
      <c r="FJ3" s="273"/>
      <c r="FK3" s="273"/>
      <c r="FL3" s="273"/>
      <c r="FM3" s="273"/>
      <c r="FN3" s="273"/>
      <c r="FO3" s="273"/>
      <c r="FP3" s="273"/>
      <c r="FQ3" s="273"/>
      <c r="FR3" s="273"/>
      <c r="FS3" s="273"/>
      <c r="FT3" s="273"/>
      <c r="FU3" s="273"/>
      <c r="FV3" s="273"/>
      <c r="FW3" s="273"/>
      <c r="FX3" s="273"/>
      <c r="FY3" s="273"/>
      <c r="FZ3" s="273"/>
      <c r="GA3" s="273"/>
      <c r="GB3" s="273"/>
      <c r="GC3" s="273"/>
      <c r="GD3" s="273"/>
      <c r="GE3" s="273"/>
      <c r="GF3" s="273"/>
      <c r="GG3" s="273"/>
      <c r="GH3" s="273"/>
      <c r="GI3" s="273"/>
      <c r="GJ3" s="273"/>
      <c r="GK3" s="273"/>
      <c r="GL3" s="273"/>
      <c r="GM3" s="273"/>
      <c r="GN3" s="273"/>
      <c r="GO3" s="273"/>
      <c r="GP3" s="273"/>
      <c r="GQ3" s="273"/>
      <c r="GR3" s="273"/>
      <c r="GS3" s="273"/>
      <c r="GT3" s="273"/>
      <c r="GU3" s="273"/>
      <c r="GV3" s="273"/>
      <c r="GW3" s="273"/>
      <c r="GX3" s="273"/>
      <c r="GY3" s="273"/>
      <c r="GZ3" s="273"/>
      <c r="HA3" s="273"/>
      <c r="HB3" s="273"/>
      <c r="HC3" s="273"/>
      <c r="HD3" s="273"/>
      <c r="HE3" s="273"/>
      <c r="HF3" s="273"/>
      <c r="HG3" s="273"/>
    </row>
    <row r="4" spans="1:215" ht="15.6" x14ac:dyDescent="0.3">
      <c r="A4" s="424"/>
      <c r="B4" s="425"/>
      <c r="C4" s="426"/>
      <c r="D4" s="427"/>
      <c r="E4" s="428"/>
      <c r="F4" s="429"/>
      <c r="G4" s="430"/>
      <c r="H4" s="431"/>
      <c r="I4" s="428"/>
      <c r="J4" s="425"/>
      <c r="K4" s="430"/>
      <c r="L4" s="431"/>
      <c r="M4" s="428"/>
      <c r="N4" s="425"/>
      <c r="O4" s="430"/>
      <c r="P4" s="431"/>
      <c r="Q4" s="428"/>
      <c r="R4" s="425"/>
      <c r="S4" s="430"/>
      <c r="T4" s="431"/>
      <c r="U4" s="428"/>
      <c r="V4" s="425"/>
      <c r="W4" s="430"/>
      <c r="X4" s="432"/>
      <c r="Y4" s="433"/>
      <c r="Z4" s="69">
        <f>B4+D4+F4+H4+J4+L4+N4+P4+R4+T4+V4+X4</f>
        <v>0</v>
      </c>
      <c r="AA4" s="273"/>
      <c r="AB4" s="273"/>
      <c r="AC4" s="445" t="s">
        <v>0</v>
      </c>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c r="CR4" s="273"/>
      <c r="CS4" s="273"/>
      <c r="CT4" s="273"/>
      <c r="CU4" s="273"/>
      <c r="CV4" s="273"/>
      <c r="CW4" s="273"/>
      <c r="CX4" s="273"/>
      <c r="CY4" s="273"/>
      <c r="CZ4" s="273"/>
      <c r="DA4" s="273"/>
      <c r="DB4" s="273"/>
      <c r="DC4" s="273"/>
      <c r="DD4" s="273"/>
      <c r="DE4" s="273"/>
      <c r="DF4" s="273"/>
      <c r="DG4" s="273"/>
      <c r="DH4" s="273"/>
      <c r="DI4" s="273"/>
      <c r="DJ4" s="273"/>
      <c r="DK4" s="273"/>
      <c r="DL4" s="273"/>
      <c r="DM4" s="273"/>
      <c r="DN4" s="273"/>
      <c r="DO4" s="273"/>
      <c r="DP4" s="273"/>
      <c r="DQ4" s="273"/>
      <c r="DR4" s="273"/>
      <c r="DS4" s="273"/>
      <c r="DT4" s="273"/>
      <c r="DU4" s="273"/>
      <c r="DV4" s="273"/>
      <c r="DW4" s="273"/>
      <c r="DX4" s="273"/>
      <c r="DY4" s="273"/>
      <c r="DZ4" s="273"/>
      <c r="EA4" s="273"/>
      <c r="EB4" s="273"/>
      <c r="EC4" s="273"/>
      <c r="ED4" s="273"/>
      <c r="EE4" s="273"/>
      <c r="EF4" s="273"/>
      <c r="EG4" s="273"/>
      <c r="EH4" s="273"/>
      <c r="EI4" s="273"/>
      <c r="EJ4" s="273"/>
      <c r="EK4" s="273"/>
      <c r="EL4" s="273"/>
      <c r="EM4" s="273"/>
      <c r="EN4" s="273"/>
      <c r="EO4" s="273"/>
      <c r="EP4" s="273"/>
      <c r="EQ4" s="273"/>
      <c r="ER4" s="273"/>
      <c r="ES4" s="273"/>
      <c r="ET4" s="273"/>
      <c r="EU4" s="273"/>
      <c r="EV4" s="273"/>
      <c r="EW4" s="273"/>
      <c r="EX4" s="273"/>
      <c r="EY4" s="273"/>
      <c r="EZ4" s="273"/>
      <c r="FA4" s="273"/>
      <c r="FB4" s="273"/>
      <c r="FC4" s="273"/>
      <c r="FD4" s="273"/>
      <c r="FE4" s="273"/>
      <c r="FF4" s="273"/>
      <c r="FG4" s="273"/>
      <c r="FH4" s="273"/>
      <c r="FI4" s="273"/>
      <c r="FJ4" s="273"/>
      <c r="FK4" s="273"/>
      <c r="FL4" s="273"/>
      <c r="FM4" s="273"/>
      <c r="FN4" s="273"/>
      <c r="FO4" s="273"/>
      <c r="FP4" s="273"/>
      <c r="FQ4" s="273"/>
      <c r="FR4" s="273"/>
      <c r="FS4" s="273"/>
      <c r="FT4" s="273"/>
      <c r="FU4" s="273"/>
      <c r="FV4" s="273"/>
      <c r="FW4" s="273"/>
      <c r="FX4" s="273"/>
      <c r="FY4" s="273"/>
      <c r="FZ4" s="273"/>
      <c r="GA4" s="273"/>
      <c r="GB4" s="273"/>
      <c r="GC4" s="273"/>
      <c r="GD4" s="273"/>
      <c r="GE4" s="273"/>
      <c r="GF4" s="273"/>
      <c r="GG4" s="273"/>
      <c r="GH4" s="273"/>
      <c r="GI4" s="273"/>
      <c r="GJ4" s="273"/>
      <c r="GK4" s="273"/>
      <c r="GL4" s="273"/>
      <c r="GM4" s="273"/>
      <c r="GN4" s="273"/>
      <c r="GO4" s="273"/>
      <c r="GP4" s="273"/>
      <c r="GQ4" s="273"/>
      <c r="GR4" s="273"/>
      <c r="GS4" s="273"/>
      <c r="GT4" s="273"/>
      <c r="GU4" s="273"/>
      <c r="GV4" s="273"/>
      <c r="GW4" s="273"/>
      <c r="GX4" s="273"/>
      <c r="GY4" s="273"/>
      <c r="GZ4" s="273"/>
      <c r="HA4" s="273"/>
      <c r="HB4" s="273"/>
      <c r="HC4" s="273"/>
      <c r="HD4" s="273"/>
      <c r="HE4" s="273"/>
      <c r="HF4" s="273"/>
      <c r="HG4" s="273"/>
    </row>
    <row r="5" spans="1:215" s="274" customFormat="1" ht="15.6" x14ac:dyDescent="0.3">
      <c r="A5" s="434"/>
      <c r="B5" s="70"/>
      <c r="C5" s="67"/>
      <c r="D5" s="64"/>
      <c r="E5" s="65"/>
      <c r="F5" s="66"/>
      <c r="G5" s="67"/>
      <c r="H5" s="64"/>
      <c r="I5" s="65"/>
      <c r="J5" s="70"/>
      <c r="K5" s="67"/>
      <c r="L5" s="64"/>
      <c r="M5" s="65"/>
      <c r="N5" s="70"/>
      <c r="O5" s="67"/>
      <c r="P5" s="64"/>
      <c r="Q5" s="65"/>
      <c r="R5" s="70"/>
      <c r="S5" s="67"/>
      <c r="T5" s="64"/>
      <c r="U5" s="65"/>
      <c r="V5" s="70"/>
      <c r="W5" s="67"/>
      <c r="X5" s="71"/>
      <c r="Y5" s="435"/>
      <c r="Z5" s="72">
        <f t="shared" ref="Z5:Z45" si="0">B5+D5+F5+H5+J5+L5+N5+P5+R5+T5+V5+X5</f>
        <v>0</v>
      </c>
      <c r="AA5" s="273"/>
      <c r="AB5" s="273"/>
      <c r="AC5" s="445" t="s">
        <v>112</v>
      </c>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c r="CT5" s="273"/>
      <c r="CU5" s="273"/>
      <c r="CV5" s="273"/>
      <c r="CW5" s="273"/>
      <c r="CX5" s="273"/>
      <c r="CY5" s="273"/>
      <c r="CZ5" s="273"/>
      <c r="DA5" s="273"/>
      <c r="DB5" s="273"/>
      <c r="DC5" s="273"/>
      <c r="DD5" s="273"/>
      <c r="DE5" s="273"/>
      <c r="DF5" s="273"/>
      <c r="DG5" s="273"/>
      <c r="DH5" s="273"/>
      <c r="DI5" s="273"/>
      <c r="DJ5" s="273"/>
      <c r="DK5" s="273"/>
      <c r="DL5" s="273"/>
      <c r="DM5" s="273"/>
      <c r="DN5" s="273"/>
      <c r="DO5" s="273"/>
      <c r="DP5" s="273"/>
      <c r="DQ5" s="273"/>
      <c r="DR5" s="273"/>
      <c r="DS5" s="273"/>
      <c r="DT5" s="273"/>
      <c r="DU5" s="273"/>
      <c r="DV5" s="273"/>
      <c r="DW5" s="273"/>
      <c r="DX5" s="273"/>
      <c r="DY5" s="273"/>
      <c r="DZ5" s="273"/>
      <c r="EA5" s="273"/>
      <c r="EB5" s="273"/>
      <c r="EC5" s="273"/>
      <c r="ED5" s="273"/>
      <c r="EE5" s="273"/>
      <c r="EF5" s="273"/>
      <c r="EG5" s="273"/>
      <c r="EH5" s="273"/>
      <c r="EI5" s="273"/>
      <c r="EJ5" s="273"/>
      <c r="EK5" s="273"/>
      <c r="EL5" s="273"/>
      <c r="EM5" s="273"/>
      <c r="EN5" s="273"/>
      <c r="EO5" s="273"/>
      <c r="EP5" s="273"/>
      <c r="EQ5" s="273"/>
      <c r="ER5" s="273"/>
      <c r="ES5" s="273"/>
      <c r="ET5" s="273"/>
      <c r="EU5" s="273"/>
      <c r="EV5" s="273"/>
      <c r="EW5" s="273"/>
      <c r="EX5" s="273"/>
      <c r="EY5" s="273"/>
      <c r="EZ5" s="273"/>
      <c r="FA5" s="273"/>
      <c r="FB5" s="273"/>
      <c r="FC5" s="273"/>
      <c r="FD5" s="273"/>
      <c r="FE5" s="273"/>
      <c r="FF5" s="273"/>
      <c r="FG5" s="273"/>
      <c r="FH5" s="273"/>
      <c r="FI5" s="273"/>
      <c r="FJ5" s="273"/>
      <c r="FK5" s="273"/>
      <c r="FL5" s="273"/>
      <c r="FM5" s="273"/>
      <c r="FN5" s="273"/>
      <c r="FO5" s="273"/>
      <c r="FP5" s="273"/>
      <c r="FQ5" s="273"/>
      <c r="FR5" s="273"/>
      <c r="FS5" s="273"/>
      <c r="FT5" s="273"/>
      <c r="FU5" s="273"/>
      <c r="FV5" s="273"/>
      <c r="FW5" s="273"/>
      <c r="FX5" s="273"/>
      <c r="FY5" s="273"/>
      <c r="FZ5" s="273"/>
      <c r="GA5" s="273"/>
      <c r="GB5" s="273"/>
      <c r="GC5" s="273"/>
      <c r="GD5" s="273"/>
      <c r="GE5" s="273"/>
      <c r="GF5" s="273"/>
      <c r="GG5" s="273"/>
      <c r="GH5" s="273"/>
      <c r="GI5" s="273"/>
      <c r="GJ5" s="273"/>
      <c r="GK5" s="273"/>
      <c r="GL5" s="273"/>
      <c r="GM5" s="273"/>
      <c r="GN5" s="273"/>
      <c r="GO5" s="273"/>
      <c r="GP5" s="273"/>
      <c r="GQ5" s="273"/>
      <c r="GR5" s="273"/>
      <c r="GS5" s="273"/>
      <c r="GT5" s="273"/>
      <c r="GU5" s="273"/>
      <c r="GV5" s="273"/>
      <c r="GW5" s="273"/>
      <c r="GX5" s="273"/>
      <c r="GY5" s="273"/>
      <c r="GZ5" s="273"/>
      <c r="HA5" s="273"/>
      <c r="HB5" s="273"/>
      <c r="HC5" s="273"/>
      <c r="HD5" s="273"/>
      <c r="HE5" s="273"/>
      <c r="HF5" s="273"/>
      <c r="HG5" s="273"/>
    </row>
    <row r="6" spans="1:215" ht="15.6" x14ac:dyDescent="0.3">
      <c r="A6" s="434"/>
      <c r="B6" s="62"/>
      <c r="C6" s="63"/>
      <c r="D6" s="64"/>
      <c r="E6" s="65"/>
      <c r="F6" s="66"/>
      <c r="G6" s="67"/>
      <c r="H6" s="64"/>
      <c r="I6" s="65"/>
      <c r="J6" s="62"/>
      <c r="K6" s="67"/>
      <c r="L6" s="436"/>
      <c r="M6" s="65"/>
      <c r="N6" s="62"/>
      <c r="O6" s="67"/>
      <c r="P6" s="436"/>
      <c r="Q6" s="65"/>
      <c r="R6" s="62"/>
      <c r="S6" s="67"/>
      <c r="T6" s="436"/>
      <c r="U6" s="65"/>
      <c r="V6" s="62"/>
      <c r="W6" s="67"/>
      <c r="X6" s="68"/>
      <c r="Y6" s="435"/>
      <c r="Z6" s="69">
        <f t="shared" si="0"/>
        <v>0</v>
      </c>
      <c r="AA6" s="273"/>
      <c r="AB6" s="273"/>
      <c r="AC6" s="446"/>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273"/>
      <c r="CG6" s="273"/>
      <c r="CH6" s="273"/>
      <c r="CI6" s="273"/>
      <c r="CJ6" s="273"/>
      <c r="CK6" s="273"/>
      <c r="CL6" s="273"/>
      <c r="CM6" s="273"/>
      <c r="CN6" s="273"/>
      <c r="CO6" s="273"/>
      <c r="CP6" s="273"/>
      <c r="CQ6" s="273"/>
      <c r="CR6" s="273"/>
      <c r="CS6" s="273"/>
      <c r="CT6" s="273"/>
      <c r="CU6" s="273"/>
      <c r="CV6" s="273"/>
      <c r="CW6" s="273"/>
      <c r="CX6" s="273"/>
      <c r="CY6" s="273"/>
      <c r="CZ6" s="273"/>
      <c r="DA6" s="273"/>
      <c r="DB6" s="273"/>
      <c r="DC6" s="273"/>
      <c r="DD6" s="273"/>
      <c r="DE6" s="273"/>
      <c r="DF6" s="273"/>
      <c r="DG6" s="273"/>
      <c r="DH6" s="273"/>
      <c r="DI6" s="273"/>
      <c r="DJ6" s="273"/>
      <c r="DK6" s="273"/>
      <c r="DL6" s="273"/>
      <c r="DM6" s="273"/>
      <c r="DN6" s="273"/>
      <c r="DO6" s="273"/>
      <c r="DP6" s="273"/>
      <c r="DQ6" s="273"/>
      <c r="DR6" s="273"/>
      <c r="DS6" s="273"/>
      <c r="DT6" s="273"/>
      <c r="DU6" s="273"/>
      <c r="DV6" s="273"/>
      <c r="DW6" s="273"/>
      <c r="DX6" s="273"/>
      <c r="DY6" s="273"/>
      <c r="DZ6" s="273"/>
      <c r="EA6" s="273"/>
      <c r="EB6" s="273"/>
      <c r="EC6" s="273"/>
      <c r="ED6" s="273"/>
      <c r="EE6" s="273"/>
      <c r="EF6" s="273"/>
      <c r="EG6" s="273"/>
      <c r="EH6" s="273"/>
      <c r="EI6" s="273"/>
      <c r="EJ6" s="273"/>
      <c r="EK6" s="273"/>
      <c r="EL6" s="273"/>
      <c r="EM6" s="273"/>
      <c r="EN6" s="273"/>
      <c r="EO6" s="273"/>
      <c r="EP6" s="273"/>
      <c r="EQ6" s="273"/>
      <c r="ER6" s="273"/>
      <c r="ES6" s="273"/>
      <c r="ET6" s="273"/>
      <c r="EU6" s="273"/>
      <c r="EV6" s="273"/>
      <c r="EW6" s="273"/>
      <c r="EX6" s="273"/>
      <c r="EY6" s="273"/>
      <c r="EZ6" s="273"/>
      <c r="FA6" s="273"/>
      <c r="FB6" s="273"/>
      <c r="FC6" s="273"/>
      <c r="FD6" s="273"/>
      <c r="FE6" s="273"/>
      <c r="FF6" s="273"/>
      <c r="FG6" s="273"/>
      <c r="FH6" s="273"/>
      <c r="FI6" s="273"/>
      <c r="FJ6" s="273"/>
      <c r="FK6" s="273"/>
      <c r="FL6" s="273"/>
      <c r="FM6" s="273"/>
      <c r="FN6" s="273"/>
      <c r="FO6" s="273"/>
      <c r="FP6" s="273"/>
      <c r="FQ6" s="273"/>
      <c r="FR6" s="273"/>
      <c r="FS6" s="273"/>
      <c r="FT6" s="273"/>
      <c r="FU6" s="273"/>
      <c r="FV6" s="273"/>
      <c r="FW6" s="273"/>
      <c r="FX6" s="273"/>
      <c r="FY6" s="273"/>
      <c r="FZ6" s="273"/>
      <c r="GA6" s="273"/>
      <c r="GB6" s="273"/>
      <c r="GC6" s="273"/>
      <c r="GD6" s="273"/>
      <c r="GE6" s="273"/>
      <c r="GF6" s="273"/>
      <c r="GG6" s="273"/>
      <c r="GH6" s="273"/>
      <c r="GI6" s="273"/>
      <c r="GJ6" s="273"/>
      <c r="GK6" s="273"/>
      <c r="GL6" s="273"/>
      <c r="GM6" s="273"/>
      <c r="GN6" s="273"/>
      <c r="GO6" s="273"/>
      <c r="GP6" s="273"/>
      <c r="GQ6" s="273"/>
      <c r="GR6" s="273"/>
      <c r="GS6" s="273"/>
      <c r="GT6" s="273"/>
      <c r="GU6" s="273"/>
      <c r="GV6" s="273"/>
      <c r="GW6" s="273"/>
      <c r="GX6" s="273"/>
      <c r="GY6" s="273"/>
      <c r="GZ6" s="273"/>
      <c r="HA6" s="273"/>
      <c r="HB6" s="273"/>
      <c r="HC6" s="273"/>
      <c r="HD6" s="273"/>
      <c r="HE6" s="273"/>
      <c r="HF6" s="273"/>
      <c r="HG6" s="273"/>
    </row>
    <row r="7" spans="1:215" s="274" customFormat="1" ht="15.6" x14ac:dyDescent="0.3">
      <c r="A7" s="434"/>
      <c r="B7" s="70"/>
      <c r="C7" s="67"/>
      <c r="D7" s="64"/>
      <c r="E7" s="65"/>
      <c r="F7" s="66"/>
      <c r="G7" s="67"/>
      <c r="H7" s="64"/>
      <c r="I7" s="65"/>
      <c r="J7" s="70"/>
      <c r="K7" s="67"/>
      <c r="L7" s="64"/>
      <c r="M7" s="65"/>
      <c r="N7" s="70"/>
      <c r="O7" s="67"/>
      <c r="P7" s="64"/>
      <c r="Q7" s="65"/>
      <c r="R7" s="70"/>
      <c r="S7" s="67"/>
      <c r="T7" s="64"/>
      <c r="U7" s="65"/>
      <c r="V7" s="70"/>
      <c r="W7" s="67"/>
      <c r="X7" s="71"/>
      <c r="Y7" s="435"/>
      <c r="Z7" s="72">
        <f t="shared" si="0"/>
        <v>0</v>
      </c>
      <c r="AA7" s="273"/>
      <c r="AB7" s="273"/>
      <c r="AC7" s="446"/>
      <c r="AD7" s="273"/>
      <c r="AE7" s="273"/>
      <c r="AF7" s="273"/>
      <c r="AG7" s="273"/>
      <c r="AH7" s="273"/>
      <c r="AI7" s="273"/>
      <c r="AJ7" s="273"/>
      <c r="AK7" s="273"/>
      <c r="AL7" s="273"/>
      <c r="AM7" s="273"/>
      <c r="AN7" s="273"/>
      <c r="AO7" s="273"/>
      <c r="AP7" s="273"/>
      <c r="AQ7" s="273"/>
      <c r="AR7" s="273"/>
      <c r="AS7" s="273"/>
      <c r="AT7" s="273"/>
      <c r="AU7" s="273"/>
      <c r="AV7" s="273"/>
      <c r="AW7" s="273"/>
      <c r="AX7" s="273"/>
      <c r="AY7" s="273"/>
      <c r="AZ7" s="273"/>
      <c r="BA7" s="273"/>
      <c r="BB7" s="273"/>
      <c r="BC7" s="273"/>
      <c r="BD7" s="273"/>
      <c r="BE7" s="273"/>
      <c r="BF7" s="273"/>
      <c r="BG7" s="273"/>
      <c r="BH7" s="273"/>
      <c r="BI7" s="273"/>
      <c r="BJ7" s="273"/>
      <c r="BK7" s="273"/>
      <c r="BL7" s="273"/>
      <c r="BM7" s="273"/>
      <c r="BN7" s="273"/>
      <c r="BO7" s="273"/>
      <c r="BP7" s="273"/>
      <c r="BQ7" s="273"/>
      <c r="BR7" s="273"/>
      <c r="BS7" s="273"/>
      <c r="BT7" s="273"/>
      <c r="BU7" s="273"/>
      <c r="BV7" s="273"/>
      <c r="BW7" s="273"/>
      <c r="BX7" s="273"/>
      <c r="BY7" s="273"/>
      <c r="BZ7" s="273"/>
      <c r="CA7" s="273"/>
      <c r="CB7" s="273"/>
      <c r="CC7" s="273"/>
      <c r="CD7" s="273"/>
      <c r="CE7" s="273"/>
      <c r="CF7" s="273"/>
      <c r="CG7" s="273"/>
      <c r="CH7" s="273"/>
      <c r="CI7" s="273"/>
      <c r="CJ7" s="273"/>
      <c r="CK7" s="273"/>
      <c r="CL7" s="273"/>
      <c r="CM7" s="273"/>
      <c r="CN7" s="273"/>
      <c r="CO7" s="273"/>
      <c r="CP7" s="273"/>
      <c r="CQ7" s="273"/>
      <c r="CR7" s="273"/>
      <c r="CS7" s="273"/>
      <c r="CT7" s="273"/>
      <c r="CU7" s="273"/>
      <c r="CV7" s="273"/>
      <c r="CW7" s="273"/>
      <c r="CX7" s="273"/>
      <c r="CY7" s="273"/>
      <c r="CZ7" s="273"/>
      <c r="DA7" s="273"/>
      <c r="DB7" s="273"/>
      <c r="DC7" s="273"/>
      <c r="DD7" s="273"/>
      <c r="DE7" s="273"/>
      <c r="DF7" s="273"/>
      <c r="DG7" s="273"/>
      <c r="DH7" s="273"/>
      <c r="DI7" s="273"/>
      <c r="DJ7" s="273"/>
      <c r="DK7" s="273"/>
      <c r="DL7" s="273"/>
      <c r="DM7" s="273"/>
      <c r="DN7" s="273"/>
      <c r="DO7" s="273"/>
      <c r="DP7" s="273"/>
      <c r="DQ7" s="273"/>
      <c r="DR7" s="273"/>
      <c r="DS7" s="273"/>
      <c r="DT7" s="273"/>
      <c r="DU7" s="273"/>
      <c r="DV7" s="273"/>
      <c r="DW7" s="273"/>
      <c r="DX7" s="273"/>
      <c r="DY7" s="273"/>
      <c r="DZ7" s="273"/>
      <c r="EA7" s="273"/>
      <c r="EB7" s="273"/>
      <c r="EC7" s="273"/>
      <c r="ED7" s="273"/>
      <c r="EE7" s="273"/>
      <c r="EF7" s="273"/>
      <c r="EG7" s="273"/>
      <c r="EH7" s="273"/>
      <c r="EI7" s="273"/>
      <c r="EJ7" s="273"/>
      <c r="EK7" s="273"/>
      <c r="EL7" s="273"/>
      <c r="EM7" s="273"/>
      <c r="EN7" s="273"/>
      <c r="EO7" s="273"/>
      <c r="EP7" s="273"/>
      <c r="EQ7" s="273"/>
      <c r="ER7" s="273"/>
      <c r="ES7" s="273"/>
      <c r="ET7" s="273"/>
      <c r="EU7" s="273"/>
      <c r="EV7" s="273"/>
      <c r="EW7" s="273"/>
      <c r="EX7" s="273"/>
      <c r="EY7" s="273"/>
      <c r="EZ7" s="273"/>
      <c r="FA7" s="273"/>
      <c r="FB7" s="273"/>
      <c r="FC7" s="273"/>
      <c r="FD7" s="273"/>
      <c r="FE7" s="273"/>
      <c r="FF7" s="273"/>
      <c r="FG7" s="273"/>
      <c r="FH7" s="273"/>
      <c r="FI7" s="273"/>
      <c r="FJ7" s="273"/>
      <c r="FK7" s="273"/>
      <c r="FL7" s="273"/>
      <c r="FM7" s="273"/>
      <c r="FN7" s="273"/>
      <c r="FO7" s="273"/>
      <c r="FP7" s="273"/>
      <c r="FQ7" s="273"/>
      <c r="FR7" s="273"/>
      <c r="FS7" s="273"/>
      <c r="FT7" s="273"/>
      <c r="FU7" s="273"/>
      <c r="FV7" s="273"/>
      <c r="FW7" s="273"/>
      <c r="FX7" s="273"/>
      <c r="FY7" s="273"/>
      <c r="FZ7" s="273"/>
      <c r="GA7" s="273"/>
      <c r="GB7" s="273"/>
      <c r="GC7" s="273"/>
      <c r="GD7" s="273"/>
      <c r="GE7" s="273"/>
      <c r="GF7" s="273"/>
      <c r="GG7" s="273"/>
      <c r="GH7" s="273"/>
      <c r="GI7" s="273"/>
      <c r="GJ7" s="273"/>
      <c r="GK7" s="273"/>
      <c r="GL7" s="273"/>
      <c r="GM7" s="273"/>
      <c r="GN7" s="273"/>
      <c r="GO7" s="273"/>
      <c r="GP7" s="273"/>
      <c r="GQ7" s="273"/>
      <c r="GR7" s="273"/>
      <c r="GS7" s="273"/>
      <c r="GT7" s="273"/>
      <c r="GU7" s="273"/>
      <c r="GV7" s="273"/>
      <c r="GW7" s="273"/>
      <c r="GX7" s="273"/>
      <c r="GY7" s="273"/>
      <c r="GZ7" s="273"/>
      <c r="HA7" s="273"/>
      <c r="HB7" s="273"/>
      <c r="HC7" s="273"/>
      <c r="HD7" s="273"/>
      <c r="HE7" s="273"/>
      <c r="HF7" s="273"/>
      <c r="HG7" s="273"/>
    </row>
    <row r="8" spans="1:215" ht="15.6" x14ac:dyDescent="0.3">
      <c r="A8" s="434"/>
      <c r="B8" s="62"/>
      <c r="C8" s="63"/>
      <c r="D8" s="64"/>
      <c r="E8" s="65"/>
      <c r="F8" s="66"/>
      <c r="G8" s="67"/>
      <c r="H8" s="64"/>
      <c r="I8" s="65"/>
      <c r="J8" s="62"/>
      <c r="K8" s="67"/>
      <c r="L8" s="436"/>
      <c r="M8" s="65"/>
      <c r="N8" s="62"/>
      <c r="O8" s="67"/>
      <c r="P8" s="436"/>
      <c r="Q8" s="65"/>
      <c r="R8" s="62"/>
      <c r="S8" s="67"/>
      <c r="T8" s="436"/>
      <c r="U8" s="65"/>
      <c r="V8" s="62"/>
      <c r="W8" s="67"/>
      <c r="X8" s="68"/>
      <c r="Y8" s="435"/>
      <c r="Z8" s="69">
        <f t="shared" si="0"/>
        <v>0</v>
      </c>
      <c r="AA8" s="273"/>
      <c r="AB8" s="273"/>
      <c r="AC8" s="446"/>
      <c r="AD8" s="273"/>
      <c r="AE8" s="273"/>
      <c r="AF8" s="273"/>
      <c r="AG8" s="273"/>
      <c r="AH8" s="273"/>
      <c r="AI8" s="273"/>
      <c r="AJ8" s="273"/>
      <c r="AK8" s="273"/>
      <c r="AL8" s="273"/>
      <c r="AM8" s="273"/>
      <c r="AN8" s="273"/>
      <c r="AO8" s="273"/>
      <c r="AP8" s="273"/>
      <c r="AQ8" s="273"/>
      <c r="AR8" s="273"/>
      <c r="AS8" s="273"/>
      <c r="AT8" s="273"/>
      <c r="AU8" s="273"/>
      <c r="AV8" s="273"/>
      <c r="AW8" s="273"/>
      <c r="AX8" s="273"/>
      <c r="AY8" s="273"/>
      <c r="AZ8" s="273"/>
      <c r="BA8" s="273"/>
      <c r="BB8" s="273"/>
      <c r="BC8" s="273"/>
      <c r="BD8" s="273"/>
      <c r="BE8" s="273"/>
      <c r="BF8" s="273"/>
      <c r="BG8" s="273"/>
      <c r="BH8" s="273"/>
      <c r="BI8" s="273"/>
      <c r="BJ8" s="273"/>
      <c r="BK8" s="273"/>
      <c r="BL8" s="273"/>
      <c r="BM8" s="273"/>
      <c r="BN8" s="273"/>
      <c r="BO8" s="273"/>
      <c r="BP8" s="273"/>
      <c r="BQ8" s="273"/>
      <c r="BR8" s="273"/>
      <c r="BS8" s="273"/>
      <c r="BT8" s="273"/>
      <c r="BU8" s="273"/>
      <c r="BV8" s="273"/>
      <c r="BW8" s="273"/>
      <c r="BX8" s="273"/>
      <c r="BY8" s="273"/>
      <c r="BZ8" s="273"/>
      <c r="CA8" s="273"/>
      <c r="CB8" s="273"/>
      <c r="CC8" s="273"/>
      <c r="CD8" s="273"/>
      <c r="CE8" s="273"/>
      <c r="CF8" s="273"/>
      <c r="CG8" s="273"/>
      <c r="CH8" s="273"/>
      <c r="CI8" s="273"/>
      <c r="CJ8" s="273"/>
      <c r="CK8" s="273"/>
      <c r="CL8" s="273"/>
      <c r="CM8" s="273"/>
      <c r="CN8" s="273"/>
      <c r="CO8" s="273"/>
      <c r="CP8" s="273"/>
      <c r="CQ8" s="273"/>
      <c r="CR8" s="273"/>
      <c r="CS8" s="273"/>
      <c r="CT8" s="273"/>
      <c r="CU8" s="273"/>
      <c r="CV8" s="273"/>
      <c r="CW8" s="273"/>
      <c r="CX8" s="273"/>
      <c r="CY8" s="273"/>
      <c r="CZ8" s="273"/>
      <c r="DA8" s="273"/>
      <c r="DB8" s="273"/>
      <c r="DC8" s="273"/>
      <c r="DD8" s="273"/>
      <c r="DE8" s="273"/>
      <c r="DF8" s="273"/>
      <c r="DG8" s="273"/>
      <c r="DH8" s="273"/>
      <c r="DI8" s="273"/>
      <c r="DJ8" s="273"/>
      <c r="DK8" s="273"/>
      <c r="DL8" s="273"/>
      <c r="DM8" s="273"/>
      <c r="DN8" s="273"/>
      <c r="DO8" s="273"/>
      <c r="DP8" s="273"/>
      <c r="DQ8" s="273"/>
      <c r="DR8" s="273"/>
      <c r="DS8" s="273"/>
      <c r="DT8" s="273"/>
      <c r="DU8" s="273"/>
      <c r="DV8" s="273"/>
      <c r="DW8" s="273"/>
      <c r="DX8" s="273"/>
      <c r="DY8" s="273"/>
      <c r="DZ8" s="273"/>
      <c r="EA8" s="273"/>
      <c r="EB8" s="273"/>
      <c r="EC8" s="273"/>
      <c r="ED8" s="273"/>
      <c r="EE8" s="273"/>
      <c r="EF8" s="273"/>
      <c r="EG8" s="273"/>
      <c r="EH8" s="273"/>
      <c r="EI8" s="273"/>
      <c r="EJ8" s="273"/>
      <c r="EK8" s="273"/>
      <c r="EL8" s="273"/>
      <c r="EM8" s="273"/>
      <c r="EN8" s="273"/>
      <c r="EO8" s="273"/>
      <c r="EP8" s="273"/>
      <c r="EQ8" s="273"/>
      <c r="ER8" s="273"/>
      <c r="ES8" s="273"/>
      <c r="ET8" s="273"/>
      <c r="EU8" s="273"/>
      <c r="EV8" s="273"/>
      <c r="EW8" s="273"/>
      <c r="EX8" s="273"/>
      <c r="EY8" s="273"/>
      <c r="EZ8" s="273"/>
      <c r="FA8" s="273"/>
      <c r="FB8" s="273"/>
      <c r="FC8" s="273"/>
      <c r="FD8" s="273"/>
      <c r="FE8" s="273"/>
      <c r="FF8" s="273"/>
      <c r="FG8" s="273"/>
      <c r="FH8" s="273"/>
      <c r="FI8" s="273"/>
      <c r="FJ8" s="273"/>
      <c r="FK8" s="273"/>
      <c r="FL8" s="273"/>
      <c r="FM8" s="273"/>
      <c r="FN8" s="273"/>
      <c r="FO8" s="273"/>
      <c r="FP8" s="273"/>
      <c r="FQ8" s="273"/>
      <c r="FR8" s="273"/>
      <c r="FS8" s="273"/>
      <c r="FT8" s="273"/>
      <c r="FU8" s="273"/>
      <c r="FV8" s="273"/>
      <c r="FW8" s="273"/>
      <c r="FX8" s="273"/>
      <c r="FY8" s="273"/>
      <c r="FZ8" s="273"/>
      <c r="GA8" s="273"/>
      <c r="GB8" s="273"/>
      <c r="GC8" s="273"/>
      <c r="GD8" s="273"/>
      <c r="GE8" s="273"/>
      <c r="GF8" s="273"/>
      <c r="GG8" s="273"/>
      <c r="GH8" s="273"/>
      <c r="GI8" s="273"/>
      <c r="GJ8" s="273"/>
      <c r="GK8" s="273"/>
      <c r="GL8" s="273"/>
      <c r="GM8" s="273"/>
      <c r="GN8" s="273"/>
      <c r="GO8" s="273"/>
      <c r="GP8" s="273"/>
      <c r="GQ8" s="273"/>
      <c r="GR8" s="273"/>
      <c r="GS8" s="273"/>
      <c r="GT8" s="273"/>
      <c r="GU8" s="273"/>
      <c r="GV8" s="273"/>
      <c r="GW8" s="273"/>
      <c r="GX8" s="273"/>
      <c r="GY8" s="273"/>
      <c r="GZ8" s="273"/>
      <c r="HA8" s="273"/>
      <c r="HB8" s="273"/>
      <c r="HC8" s="273"/>
      <c r="HD8" s="273"/>
      <c r="HE8" s="273"/>
      <c r="HF8" s="273"/>
      <c r="HG8" s="273"/>
    </row>
    <row r="9" spans="1:215" s="274" customFormat="1" ht="15.6" x14ac:dyDescent="0.3">
      <c r="A9" s="434"/>
      <c r="B9" s="70"/>
      <c r="C9" s="67"/>
      <c r="D9" s="64"/>
      <c r="E9" s="65"/>
      <c r="F9" s="66"/>
      <c r="G9" s="67"/>
      <c r="H9" s="64"/>
      <c r="I9" s="65"/>
      <c r="J9" s="70"/>
      <c r="K9" s="67"/>
      <c r="L9" s="64"/>
      <c r="M9" s="65"/>
      <c r="N9" s="70"/>
      <c r="O9" s="67"/>
      <c r="P9" s="64"/>
      <c r="Q9" s="65"/>
      <c r="R9" s="70"/>
      <c r="S9" s="67"/>
      <c r="T9" s="64"/>
      <c r="U9" s="65"/>
      <c r="V9" s="70"/>
      <c r="W9" s="67"/>
      <c r="X9" s="71"/>
      <c r="Y9" s="435"/>
      <c r="Z9" s="72">
        <f t="shared" si="0"/>
        <v>0</v>
      </c>
      <c r="AA9" s="273"/>
      <c r="AB9" s="273"/>
      <c r="AC9" s="446"/>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3"/>
      <c r="BT9" s="273"/>
      <c r="BU9" s="273"/>
      <c r="BV9" s="273"/>
      <c r="BW9" s="273"/>
      <c r="BX9" s="273"/>
      <c r="BY9" s="273"/>
      <c r="BZ9" s="273"/>
      <c r="CA9" s="273"/>
      <c r="CB9" s="273"/>
      <c r="CC9" s="273"/>
      <c r="CD9" s="273"/>
      <c r="CE9" s="273"/>
      <c r="CF9" s="273"/>
      <c r="CG9" s="273"/>
      <c r="CH9" s="273"/>
      <c r="CI9" s="273"/>
      <c r="CJ9" s="273"/>
      <c r="CK9" s="273"/>
      <c r="CL9" s="273"/>
      <c r="CM9" s="273"/>
      <c r="CN9" s="273"/>
      <c r="CO9" s="273"/>
      <c r="CP9" s="273"/>
      <c r="CQ9" s="273"/>
      <c r="CR9" s="273"/>
      <c r="CS9" s="273"/>
      <c r="CT9" s="273"/>
      <c r="CU9" s="273"/>
      <c r="CV9" s="273"/>
      <c r="CW9" s="273"/>
      <c r="CX9" s="273"/>
      <c r="CY9" s="273"/>
      <c r="CZ9" s="273"/>
      <c r="DA9" s="273"/>
      <c r="DB9" s="273"/>
      <c r="DC9" s="273"/>
      <c r="DD9" s="273"/>
      <c r="DE9" s="273"/>
      <c r="DF9" s="273"/>
      <c r="DG9" s="273"/>
      <c r="DH9" s="273"/>
      <c r="DI9" s="273"/>
      <c r="DJ9" s="273"/>
      <c r="DK9" s="273"/>
      <c r="DL9" s="273"/>
      <c r="DM9" s="273"/>
      <c r="DN9" s="273"/>
      <c r="DO9" s="273"/>
      <c r="DP9" s="273"/>
      <c r="DQ9" s="273"/>
      <c r="DR9" s="273"/>
      <c r="DS9" s="273"/>
      <c r="DT9" s="273"/>
      <c r="DU9" s="273"/>
      <c r="DV9" s="273"/>
      <c r="DW9" s="273"/>
      <c r="DX9" s="273"/>
      <c r="DY9" s="273"/>
      <c r="DZ9" s="273"/>
      <c r="EA9" s="273"/>
      <c r="EB9" s="273"/>
      <c r="EC9" s="273"/>
      <c r="ED9" s="273"/>
      <c r="EE9" s="273"/>
      <c r="EF9" s="273"/>
      <c r="EG9" s="273"/>
      <c r="EH9" s="273"/>
      <c r="EI9" s="273"/>
      <c r="EJ9" s="273"/>
      <c r="EK9" s="273"/>
      <c r="EL9" s="273"/>
      <c r="EM9" s="273"/>
      <c r="EN9" s="273"/>
      <c r="EO9" s="273"/>
      <c r="EP9" s="273"/>
      <c r="EQ9" s="273"/>
      <c r="ER9" s="273"/>
      <c r="ES9" s="273"/>
      <c r="ET9" s="273"/>
      <c r="EU9" s="273"/>
      <c r="EV9" s="273"/>
      <c r="EW9" s="273"/>
      <c r="EX9" s="273"/>
      <c r="EY9" s="273"/>
      <c r="EZ9" s="273"/>
      <c r="FA9" s="273"/>
      <c r="FB9" s="273"/>
      <c r="FC9" s="273"/>
      <c r="FD9" s="273"/>
      <c r="FE9" s="273"/>
      <c r="FF9" s="273"/>
      <c r="FG9" s="273"/>
      <c r="FH9" s="273"/>
      <c r="FI9" s="273"/>
      <c r="FJ9" s="273"/>
      <c r="FK9" s="273"/>
      <c r="FL9" s="273"/>
      <c r="FM9" s="273"/>
      <c r="FN9" s="273"/>
      <c r="FO9" s="273"/>
      <c r="FP9" s="273"/>
      <c r="FQ9" s="273"/>
      <c r="FR9" s="273"/>
      <c r="FS9" s="273"/>
      <c r="FT9" s="273"/>
      <c r="FU9" s="273"/>
      <c r="FV9" s="273"/>
      <c r="FW9" s="273"/>
      <c r="FX9" s="273"/>
      <c r="FY9" s="273"/>
      <c r="FZ9" s="273"/>
      <c r="GA9" s="273"/>
      <c r="GB9" s="273"/>
      <c r="GC9" s="273"/>
      <c r="GD9" s="273"/>
      <c r="GE9" s="273"/>
      <c r="GF9" s="273"/>
      <c r="GG9" s="273"/>
      <c r="GH9" s="273"/>
      <c r="GI9" s="273"/>
      <c r="GJ9" s="273"/>
      <c r="GK9" s="273"/>
      <c r="GL9" s="273"/>
      <c r="GM9" s="273"/>
      <c r="GN9" s="273"/>
      <c r="GO9" s="273"/>
      <c r="GP9" s="273"/>
      <c r="GQ9" s="273"/>
      <c r="GR9" s="273"/>
      <c r="GS9" s="273"/>
      <c r="GT9" s="273"/>
      <c r="GU9" s="273"/>
      <c r="GV9" s="273"/>
      <c r="GW9" s="273"/>
      <c r="GX9" s="273"/>
      <c r="GY9" s="273"/>
      <c r="GZ9" s="273"/>
      <c r="HA9" s="273"/>
      <c r="HB9" s="273"/>
      <c r="HC9" s="273"/>
      <c r="HD9" s="273"/>
      <c r="HE9" s="273"/>
      <c r="HF9" s="273"/>
      <c r="HG9" s="273"/>
    </row>
    <row r="10" spans="1:215" ht="15.6" x14ac:dyDescent="0.3">
      <c r="A10" s="434"/>
      <c r="B10" s="62"/>
      <c r="C10" s="63"/>
      <c r="D10" s="64"/>
      <c r="E10" s="65"/>
      <c r="F10" s="66"/>
      <c r="G10" s="67"/>
      <c r="H10" s="64"/>
      <c r="I10" s="65"/>
      <c r="J10" s="62"/>
      <c r="K10" s="67"/>
      <c r="L10" s="436"/>
      <c r="M10" s="65"/>
      <c r="N10" s="62"/>
      <c r="O10" s="67"/>
      <c r="P10" s="436"/>
      <c r="Q10" s="65"/>
      <c r="R10" s="62"/>
      <c r="S10" s="67"/>
      <c r="T10" s="436"/>
      <c r="U10" s="65"/>
      <c r="V10" s="62"/>
      <c r="W10" s="67"/>
      <c r="X10" s="68"/>
      <c r="Y10" s="435"/>
      <c r="Z10" s="69">
        <f t="shared" si="0"/>
        <v>0</v>
      </c>
      <c r="AA10" s="273"/>
      <c r="AB10" s="273"/>
      <c r="AC10" s="446"/>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c r="CN10" s="273"/>
      <c r="CO10" s="273"/>
      <c r="CP10" s="273"/>
      <c r="CQ10" s="273"/>
      <c r="CR10" s="273"/>
      <c r="CS10" s="273"/>
      <c r="CT10" s="273"/>
      <c r="CU10" s="273"/>
      <c r="CV10" s="273"/>
      <c r="CW10" s="273"/>
      <c r="CX10" s="273"/>
      <c r="CY10" s="273"/>
      <c r="CZ10" s="273"/>
      <c r="DA10" s="273"/>
      <c r="DB10" s="273"/>
      <c r="DC10" s="273"/>
      <c r="DD10" s="273"/>
      <c r="DE10" s="273"/>
      <c r="DF10" s="273"/>
      <c r="DG10" s="273"/>
      <c r="DH10" s="273"/>
      <c r="DI10" s="273"/>
      <c r="DJ10" s="273"/>
      <c r="DK10" s="273"/>
      <c r="DL10" s="273"/>
      <c r="DM10" s="273"/>
      <c r="DN10" s="273"/>
      <c r="DO10" s="273"/>
      <c r="DP10" s="273"/>
      <c r="DQ10" s="273"/>
      <c r="DR10" s="273"/>
      <c r="DS10" s="273"/>
      <c r="DT10" s="273"/>
      <c r="DU10" s="273"/>
      <c r="DV10" s="273"/>
      <c r="DW10" s="273"/>
      <c r="DX10" s="273"/>
      <c r="DY10" s="273"/>
      <c r="DZ10" s="273"/>
      <c r="EA10" s="273"/>
      <c r="EB10" s="273"/>
      <c r="EC10" s="273"/>
      <c r="ED10" s="273"/>
      <c r="EE10" s="273"/>
      <c r="EF10" s="273"/>
      <c r="EG10" s="273"/>
      <c r="EH10" s="273"/>
      <c r="EI10" s="273"/>
      <c r="EJ10" s="273"/>
      <c r="EK10" s="273"/>
      <c r="EL10" s="273"/>
      <c r="EM10" s="273"/>
      <c r="EN10" s="273"/>
      <c r="EO10" s="273"/>
      <c r="EP10" s="273"/>
      <c r="EQ10" s="273"/>
      <c r="ER10" s="273"/>
      <c r="ES10" s="273"/>
      <c r="ET10" s="273"/>
      <c r="EU10" s="273"/>
      <c r="EV10" s="273"/>
      <c r="EW10" s="273"/>
      <c r="EX10" s="273"/>
      <c r="EY10" s="273"/>
      <c r="EZ10" s="273"/>
      <c r="FA10" s="273"/>
      <c r="FB10" s="273"/>
      <c r="FC10" s="273"/>
      <c r="FD10" s="273"/>
      <c r="FE10" s="273"/>
      <c r="FF10" s="273"/>
      <c r="FG10" s="273"/>
      <c r="FH10" s="273"/>
      <c r="FI10" s="273"/>
      <c r="FJ10" s="273"/>
      <c r="FK10" s="273"/>
      <c r="FL10" s="273"/>
      <c r="FM10" s="273"/>
      <c r="FN10" s="273"/>
      <c r="FO10" s="273"/>
      <c r="FP10" s="273"/>
      <c r="FQ10" s="273"/>
      <c r="FR10" s="273"/>
      <c r="FS10" s="273"/>
      <c r="FT10" s="273"/>
      <c r="FU10" s="273"/>
      <c r="FV10" s="273"/>
      <c r="FW10" s="273"/>
      <c r="FX10" s="273"/>
      <c r="FY10" s="273"/>
      <c r="FZ10" s="273"/>
      <c r="GA10" s="273"/>
      <c r="GB10" s="273"/>
      <c r="GC10" s="273"/>
      <c r="GD10" s="273"/>
      <c r="GE10" s="273"/>
      <c r="GF10" s="273"/>
      <c r="GG10" s="273"/>
      <c r="GH10" s="273"/>
      <c r="GI10" s="273"/>
      <c r="GJ10" s="273"/>
      <c r="GK10" s="273"/>
      <c r="GL10" s="273"/>
      <c r="GM10" s="273"/>
      <c r="GN10" s="273"/>
      <c r="GO10" s="273"/>
      <c r="GP10" s="273"/>
      <c r="GQ10" s="273"/>
      <c r="GR10" s="273"/>
      <c r="GS10" s="273"/>
      <c r="GT10" s="273"/>
      <c r="GU10" s="273"/>
      <c r="GV10" s="273"/>
      <c r="GW10" s="273"/>
      <c r="GX10" s="273"/>
      <c r="GY10" s="273"/>
      <c r="GZ10" s="273"/>
      <c r="HA10" s="273"/>
      <c r="HB10" s="273"/>
      <c r="HC10" s="273"/>
      <c r="HD10" s="273"/>
      <c r="HE10" s="273"/>
      <c r="HF10" s="273"/>
      <c r="HG10" s="273"/>
    </row>
    <row r="11" spans="1:215" s="274" customFormat="1" ht="15.6" x14ac:dyDescent="0.3">
      <c r="A11" s="434"/>
      <c r="B11" s="70"/>
      <c r="C11" s="67"/>
      <c r="D11" s="64"/>
      <c r="E11" s="65"/>
      <c r="F11" s="66"/>
      <c r="G11" s="67"/>
      <c r="H11" s="64"/>
      <c r="I11" s="65"/>
      <c r="J11" s="70"/>
      <c r="K11" s="67"/>
      <c r="L11" s="64"/>
      <c r="M11" s="65"/>
      <c r="N11" s="70"/>
      <c r="O11" s="67"/>
      <c r="P11" s="64"/>
      <c r="Q11" s="65"/>
      <c r="R11" s="70"/>
      <c r="S11" s="67"/>
      <c r="T11" s="64"/>
      <c r="U11" s="65"/>
      <c r="V11" s="70"/>
      <c r="W11" s="67"/>
      <c r="X11" s="71"/>
      <c r="Y11" s="435"/>
      <c r="Z11" s="72">
        <f t="shared" si="0"/>
        <v>0</v>
      </c>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c r="AY11" s="273"/>
      <c r="AZ11" s="273"/>
      <c r="BA11" s="273"/>
      <c r="BB11" s="273"/>
      <c r="BC11" s="273"/>
      <c r="BD11" s="273"/>
      <c r="BE11" s="273"/>
      <c r="BF11" s="273"/>
      <c r="BG11" s="273"/>
      <c r="BH11" s="273"/>
      <c r="BI11" s="273"/>
      <c r="BJ11" s="273"/>
      <c r="BK11" s="273"/>
      <c r="BL11" s="273"/>
      <c r="BM11" s="273"/>
      <c r="BN11" s="273"/>
      <c r="BO11" s="273"/>
      <c r="BP11" s="273"/>
      <c r="BQ11" s="273"/>
      <c r="BR11" s="273"/>
      <c r="BS11" s="273"/>
      <c r="BT11" s="273"/>
      <c r="BU11" s="273"/>
      <c r="BV11" s="273"/>
      <c r="BW11" s="273"/>
      <c r="BX11" s="273"/>
      <c r="BY11" s="273"/>
      <c r="BZ11" s="273"/>
      <c r="CA11" s="273"/>
      <c r="CB11" s="273"/>
      <c r="CC11" s="273"/>
      <c r="CD11" s="273"/>
      <c r="CE11" s="273"/>
      <c r="CF11" s="273"/>
      <c r="CG11" s="273"/>
      <c r="CH11" s="273"/>
      <c r="CI11" s="273"/>
      <c r="CJ11" s="273"/>
      <c r="CK11" s="273"/>
      <c r="CL11" s="273"/>
      <c r="CM11" s="273"/>
      <c r="CN11" s="273"/>
      <c r="CO11" s="273"/>
      <c r="CP11" s="273"/>
      <c r="CQ11" s="273"/>
      <c r="CR11" s="273"/>
      <c r="CS11" s="273"/>
      <c r="CT11" s="273"/>
      <c r="CU11" s="273"/>
      <c r="CV11" s="273"/>
      <c r="CW11" s="273"/>
      <c r="CX11" s="273"/>
      <c r="CY11" s="273"/>
      <c r="CZ11" s="273"/>
      <c r="DA11" s="273"/>
      <c r="DB11" s="273"/>
      <c r="DC11" s="273"/>
      <c r="DD11" s="273"/>
      <c r="DE11" s="273"/>
      <c r="DF11" s="273"/>
      <c r="DG11" s="273"/>
      <c r="DH11" s="273"/>
      <c r="DI11" s="273"/>
      <c r="DJ11" s="273"/>
      <c r="DK11" s="273"/>
      <c r="DL11" s="273"/>
      <c r="DM11" s="273"/>
      <c r="DN11" s="273"/>
      <c r="DO11" s="273"/>
      <c r="DP11" s="273"/>
      <c r="DQ11" s="273"/>
      <c r="DR11" s="273"/>
      <c r="DS11" s="273"/>
      <c r="DT11" s="273"/>
      <c r="DU11" s="273"/>
      <c r="DV11" s="273"/>
      <c r="DW11" s="273"/>
      <c r="DX11" s="273"/>
      <c r="DY11" s="273"/>
      <c r="DZ11" s="273"/>
      <c r="EA11" s="273"/>
      <c r="EB11" s="273"/>
      <c r="EC11" s="273"/>
      <c r="ED11" s="273"/>
      <c r="EE11" s="273"/>
      <c r="EF11" s="273"/>
      <c r="EG11" s="273"/>
      <c r="EH11" s="273"/>
      <c r="EI11" s="273"/>
      <c r="EJ11" s="273"/>
      <c r="EK11" s="273"/>
      <c r="EL11" s="273"/>
      <c r="EM11" s="273"/>
      <c r="EN11" s="273"/>
      <c r="EO11" s="273"/>
      <c r="EP11" s="273"/>
      <c r="EQ11" s="273"/>
      <c r="ER11" s="273"/>
      <c r="ES11" s="273"/>
      <c r="ET11" s="273"/>
      <c r="EU11" s="273"/>
      <c r="EV11" s="273"/>
      <c r="EW11" s="273"/>
      <c r="EX11" s="273"/>
      <c r="EY11" s="273"/>
      <c r="EZ11" s="273"/>
      <c r="FA11" s="273"/>
      <c r="FB11" s="273"/>
      <c r="FC11" s="273"/>
      <c r="FD11" s="273"/>
      <c r="FE11" s="273"/>
      <c r="FF11" s="273"/>
      <c r="FG11" s="273"/>
      <c r="FH11" s="273"/>
      <c r="FI11" s="273"/>
      <c r="FJ11" s="273"/>
      <c r="FK11" s="273"/>
      <c r="FL11" s="273"/>
      <c r="FM11" s="273"/>
      <c r="FN11" s="273"/>
      <c r="FO11" s="273"/>
      <c r="FP11" s="273"/>
      <c r="FQ11" s="273"/>
      <c r="FR11" s="273"/>
      <c r="FS11" s="273"/>
      <c r="FT11" s="273"/>
      <c r="FU11" s="273"/>
      <c r="FV11" s="273"/>
      <c r="FW11" s="273"/>
      <c r="FX11" s="273"/>
      <c r="FY11" s="273"/>
      <c r="FZ11" s="273"/>
      <c r="GA11" s="273"/>
      <c r="GB11" s="273"/>
      <c r="GC11" s="273"/>
      <c r="GD11" s="273"/>
      <c r="GE11" s="273"/>
      <c r="GF11" s="273"/>
      <c r="GG11" s="273"/>
      <c r="GH11" s="273"/>
      <c r="GI11" s="273"/>
      <c r="GJ11" s="273"/>
      <c r="GK11" s="273"/>
      <c r="GL11" s="273"/>
      <c r="GM11" s="273"/>
      <c r="GN11" s="273"/>
      <c r="GO11" s="273"/>
      <c r="GP11" s="273"/>
      <c r="GQ11" s="273"/>
      <c r="GR11" s="273"/>
      <c r="GS11" s="273"/>
      <c r="GT11" s="273"/>
      <c r="GU11" s="273"/>
      <c r="GV11" s="273"/>
      <c r="GW11" s="273"/>
      <c r="GX11" s="273"/>
      <c r="GY11" s="273"/>
      <c r="GZ11" s="273"/>
      <c r="HA11" s="273"/>
      <c r="HB11" s="273"/>
      <c r="HC11" s="273"/>
      <c r="HD11" s="273"/>
      <c r="HE11" s="273"/>
      <c r="HF11" s="273"/>
      <c r="HG11" s="273"/>
    </row>
    <row r="12" spans="1:215" ht="15.6" x14ac:dyDescent="0.3">
      <c r="A12" s="434"/>
      <c r="B12" s="62"/>
      <c r="C12" s="63"/>
      <c r="D12" s="64"/>
      <c r="E12" s="65"/>
      <c r="F12" s="66"/>
      <c r="G12" s="67"/>
      <c r="H12" s="64"/>
      <c r="I12" s="65"/>
      <c r="J12" s="62"/>
      <c r="K12" s="67"/>
      <c r="L12" s="436"/>
      <c r="M12" s="65"/>
      <c r="N12" s="62"/>
      <c r="O12" s="67"/>
      <c r="P12" s="436"/>
      <c r="Q12" s="65"/>
      <c r="R12" s="62"/>
      <c r="S12" s="67"/>
      <c r="T12" s="436"/>
      <c r="U12" s="65"/>
      <c r="V12" s="62"/>
      <c r="W12" s="67"/>
      <c r="X12" s="68"/>
      <c r="Y12" s="435"/>
      <c r="Z12" s="69">
        <f t="shared" si="0"/>
        <v>0</v>
      </c>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3"/>
      <c r="BH12" s="273"/>
      <c r="BI12" s="273"/>
      <c r="BJ12" s="273"/>
      <c r="BK12" s="273"/>
      <c r="BL12" s="273"/>
      <c r="BM12" s="273"/>
      <c r="BN12" s="273"/>
      <c r="BO12" s="273"/>
      <c r="BP12" s="273"/>
      <c r="BQ12" s="273"/>
      <c r="BR12" s="273"/>
      <c r="BS12" s="273"/>
      <c r="BT12" s="273"/>
      <c r="BU12" s="273"/>
      <c r="BV12" s="273"/>
      <c r="BW12" s="273"/>
      <c r="BX12" s="273"/>
      <c r="BY12" s="273"/>
      <c r="BZ12" s="273"/>
      <c r="CA12" s="273"/>
      <c r="CB12" s="273"/>
      <c r="CC12" s="273"/>
      <c r="CD12" s="273"/>
      <c r="CE12" s="273"/>
      <c r="CF12" s="273"/>
      <c r="CG12" s="273"/>
      <c r="CH12" s="273"/>
      <c r="CI12" s="273"/>
      <c r="CJ12" s="273"/>
      <c r="CK12" s="273"/>
      <c r="CL12" s="273"/>
      <c r="CM12" s="273"/>
      <c r="CN12" s="273"/>
      <c r="CO12" s="273"/>
      <c r="CP12" s="273"/>
      <c r="CQ12" s="273"/>
      <c r="CR12" s="273"/>
      <c r="CS12" s="273"/>
      <c r="CT12" s="273"/>
      <c r="CU12" s="273"/>
      <c r="CV12" s="273"/>
      <c r="CW12" s="273"/>
      <c r="CX12" s="273"/>
      <c r="CY12" s="273"/>
      <c r="CZ12" s="273"/>
      <c r="DA12" s="273"/>
      <c r="DB12" s="273"/>
      <c r="DC12" s="273"/>
      <c r="DD12" s="273"/>
      <c r="DE12" s="273"/>
      <c r="DF12" s="273"/>
      <c r="DG12" s="273"/>
      <c r="DH12" s="273"/>
      <c r="DI12" s="273"/>
      <c r="DJ12" s="273"/>
      <c r="DK12" s="273"/>
      <c r="DL12" s="273"/>
      <c r="DM12" s="273"/>
      <c r="DN12" s="273"/>
      <c r="DO12" s="273"/>
      <c r="DP12" s="273"/>
      <c r="DQ12" s="273"/>
      <c r="DR12" s="273"/>
      <c r="DS12" s="273"/>
      <c r="DT12" s="273"/>
      <c r="DU12" s="273"/>
      <c r="DV12" s="273"/>
      <c r="DW12" s="273"/>
      <c r="DX12" s="273"/>
      <c r="DY12" s="273"/>
      <c r="DZ12" s="273"/>
      <c r="EA12" s="273"/>
      <c r="EB12" s="273"/>
      <c r="EC12" s="273"/>
      <c r="ED12" s="273"/>
      <c r="EE12" s="273"/>
      <c r="EF12" s="273"/>
      <c r="EG12" s="273"/>
      <c r="EH12" s="273"/>
      <c r="EI12" s="273"/>
      <c r="EJ12" s="273"/>
      <c r="EK12" s="273"/>
      <c r="EL12" s="273"/>
      <c r="EM12" s="273"/>
      <c r="EN12" s="273"/>
      <c r="EO12" s="273"/>
      <c r="EP12" s="273"/>
      <c r="EQ12" s="273"/>
      <c r="ER12" s="273"/>
      <c r="ES12" s="273"/>
      <c r="ET12" s="273"/>
      <c r="EU12" s="273"/>
      <c r="EV12" s="273"/>
      <c r="EW12" s="273"/>
      <c r="EX12" s="273"/>
      <c r="EY12" s="273"/>
      <c r="EZ12" s="273"/>
      <c r="FA12" s="273"/>
      <c r="FB12" s="273"/>
      <c r="FC12" s="273"/>
      <c r="FD12" s="273"/>
      <c r="FE12" s="273"/>
      <c r="FF12" s="273"/>
      <c r="FG12" s="273"/>
      <c r="FH12" s="273"/>
      <c r="FI12" s="273"/>
      <c r="FJ12" s="273"/>
      <c r="FK12" s="273"/>
      <c r="FL12" s="273"/>
      <c r="FM12" s="273"/>
      <c r="FN12" s="273"/>
      <c r="FO12" s="273"/>
      <c r="FP12" s="273"/>
      <c r="FQ12" s="273"/>
      <c r="FR12" s="273"/>
      <c r="FS12" s="273"/>
      <c r="FT12" s="273"/>
      <c r="FU12" s="273"/>
      <c r="FV12" s="273"/>
      <c r="FW12" s="273"/>
      <c r="FX12" s="273"/>
      <c r="FY12" s="273"/>
      <c r="FZ12" s="273"/>
      <c r="GA12" s="273"/>
      <c r="GB12" s="273"/>
      <c r="GC12" s="273"/>
      <c r="GD12" s="273"/>
      <c r="GE12" s="273"/>
      <c r="GF12" s="273"/>
      <c r="GG12" s="273"/>
      <c r="GH12" s="273"/>
      <c r="GI12" s="273"/>
      <c r="GJ12" s="273"/>
      <c r="GK12" s="273"/>
      <c r="GL12" s="273"/>
      <c r="GM12" s="273"/>
      <c r="GN12" s="273"/>
      <c r="GO12" s="273"/>
      <c r="GP12" s="273"/>
      <c r="GQ12" s="273"/>
      <c r="GR12" s="273"/>
      <c r="GS12" s="273"/>
      <c r="GT12" s="273"/>
      <c r="GU12" s="273"/>
      <c r="GV12" s="273"/>
      <c r="GW12" s="273"/>
      <c r="GX12" s="273"/>
      <c r="GY12" s="273"/>
      <c r="GZ12" s="273"/>
      <c r="HA12" s="273"/>
      <c r="HB12" s="273"/>
      <c r="HC12" s="273"/>
      <c r="HD12" s="273"/>
      <c r="HE12" s="273"/>
      <c r="HF12" s="273"/>
      <c r="HG12" s="273"/>
    </row>
    <row r="13" spans="1:215" s="274" customFormat="1" ht="15.6" x14ac:dyDescent="0.3">
      <c r="A13" s="434"/>
      <c r="B13" s="70"/>
      <c r="C13" s="67"/>
      <c r="D13" s="64"/>
      <c r="E13" s="65"/>
      <c r="F13" s="66"/>
      <c r="G13" s="67"/>
      <c r="H13" s="64"/>
      <c r="I13" s="65"/>
      <c r="J13" s="70"/>
      <c r="K13" s="67"/>
      <c r="L13" s="64"/>
      <c r="M13" s="65"/>
      <c r="N13" s="70"/>
      <c r="O13" s="67"/>
      <c r="P13" s="64"/>
      <c r="Q13" s="65"/>
      <c r="R13" s="70"/>
      <c r="S13" s="67"/>
      <c r="T13" s="64"/>
      <c r="U13" s="65"/>
      <c r="V13" s="70"/>
      <c r="W13" s="67"/>
      <c r="X13" s="71"/>
      <c r="Y13" s="435"/>
      <c r="Z13" s="72">
        <f t="shared" si="0"/>
        <v>0</v>
      </c>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c r="BM13" s="273"/>
      <c r="BN13" s="273"/>
      <c r="BO13" s="273"/>
      <c r="BP13" s="273"/>
      <c r="BQ13" s="273"/>
      <c r="BR13" s="273"/>
      <c r="BS13" s="273"/>
      <c r="BT13" s="273"/>
      <c r="BU13" s="273"/>
      <c r="BV13" s="273"/>
      <c r="BW13" s="273"/>
      <c r="BX13" s="273"/>
      <c r="BY13" s="273"/>
      <c r="BZ13" s="273"/>
      <c r="CA13" s="273"/>
      <c r="CB13" s="273"/>
      <c r="CC13" s="273"/>
      <c r="CD13" s="273"/>
      <c r="CE13" s="273"/>
      <c r="CF13" s="273"/>
      <c r="CG13" s="273"/>
      <c r="CH13" s="273"/>
      <c r="CI13" s="273"/>
      <c r="CJ13" s="273"/>
      <c r="CK13" s="273"/>
      <c r="CL13" s="273"/>
      <c r="CM13" s="273"/>
      <c r="CN13" s="273"/>
      <c r="CO13" s="273"/>
      <c r="CP13" s="273"/>
      <c r="CQ13" s="273"/>
      <c r="CR13" s="273"/>
      <c r="CS13" s="273"/>
      <c r="CT13" s="273"/>
      <c r="CU13" s="273"/>
      <c r="CV13" s="273"/>
      <c r="CW13" s="273"/>
      <c r="CX13" s="273"/>
      <c r="CY13" s="273"/>
      <c r="CZ13" s="273"/>
      <c r="DA13" s="273"/>
      <c r="DB13" s="273"/>
      <c r="DC13" s="273"/>
      <c r="DD13" s="273"/>
      <c r="DE13" s="273"/>
      <c r="DF13" s="273"/>
      <c r="DG13" s="273"/>
      <c r="DH13" s="273"/>
      <c r="DI13" s="273"/>
      <c r="DJ13" s="273"/>
      <c r="DK13" s="273"/>
      <c r="DL13" s="273"/>
      <c r="DM13" s="273"/>
      <c r="DN13" s="273"/>
      <c r="DO13" s="273"/>
      <c r="DP13" s="273"/>
      <c r="DQ13" s="273"/>
      <c r="DR13" s="273"/>
      <c r="DS13" s="273"/>
      <c r="DT13" s="273"/>
      <c r="DU13" s="273"/>
      <c r="DV13" s="273"/>
      <c r="DW13" s="273"/>
      <c r="DX13" s="273"/>
      <c r="DY13" s="273"/>
      <c r="DZ13" s="273"/>
      <c r="EA13" s="273"/>
      <c r="EB13" s="273"/>
      <c r="EC13" s="273"/>
      <c r="ED13" s="273"/>
      <c r="EE13" s="273"/>
      <c r="EF13" s="273"/>
      <c r="EG13" s="273"/>
      <c r="EH13" s="273"/>
      <c r="EI13" s="273"/>
      <c r="EJ13" s="273"/>
      <c r="EK13" s="273"/>
      <c r="EL13" s="273"/>
      <c r="EM13" s="273"/>
      <c r="EN13" s="273"/>
      <c r="EO13" s="273"/>
      <c r="EP13" s="273"/>
      <c r="EQ13" s="273"/>
      <c r="ER13" s="273"/>
      <c r="ES13" s="273"/>
      <c r="ET13" s="273"/>
      <c r="EU13" s="273"/>
      <c r="EV13" s="273"/>
      <c r="EW13" s="273"/>
      <c r="EX13" s="273"/>
      <c r="EY13" s="273"/>
      <c r="EZ13" s="273"/>
      <c r="FA13" s="273"/>
      <c r="FB13" s="273"/>
      <c r="FC13" s="273"/>
      <c r="FD13" s="273"/>
      <c r="FE13" s="273"/>
      <c r="FF13" s="273"/>
      <c r="FG13" s="273"/>
      <c r="FH13" s="273"/>
      <c r="FI13" s="273"/>
      <c r="FJ13" s="273"/>
      <c r="FK13" s="273"/>
      <c r="FL13" s="273"/>
      <c r="FM13" s="273"/>
      <c r="FN13" s="273"/>
      <c r="FO13" s="273"/>
      <c r="FP13" s="273"/>
      <c r="FQ13" s="273"/>
      <c r="FR13" s="273"/>
      <c r="FS13" s="273"/>
      <c r="FT13" s="273"/>
      <c r="FU13" s="273"/>
      <c r="FV13" s="273"/>
      <c r="FW13" s="273"/>
      <c r="FX13" s="273"/>
      <c r="FY13" s="273"/>
      <c r="FZ13" s="273"/>
      <c r="GA13" s="273"/>
      <c r="GB13" s="273"/>
      <c r="GC13" s="273"/>
      <c r="GD13" s="273"/>
      <c r="GE13" s="273"/>
      <c r="GF13" s="273"/>
      <c r="GG13" s="273"/>
      <c r="GH13" s="273"/>
      <c r="GI13" s="273"/>
      <c r="GJ13" s="273"/>
      <c r="GK13" s="273"/>
      <c r="GL13" s="273"/>
      <c r="GM13" s="273"/>
      <c r="GN13" s="273"/>
      <c r="GO13" s="273"/>
      <c r="GP13" s="273"/>
      <c r="GQ13" s="273"/>
      <c r="GR13" s="273"/>
      <c r="GS13" s="273"/>
      <c r="GT13" s="273"/>
      <c r="GU13" s="273"/>
      <c r="GV13" s="273"/>
      <c r="GW13" s="273"/>
      <c r="GX13" s="273"/>
      <c r="GY13" s="273"/>
      <c r="GZ13" s="273"/>
      <c r="HA13" s="273"/>
      <c r="HB13" s="273"/>
      <c r="HC13" s="273"/>
      <c r="HD13" s="273"/>
      <c r="HE13" s="273"/>
      <c r="HF13" s="273"/>
      <c r="HG13" s="273"/>
    </row>
    <row r="14" spans="1:215" ht="15.6" x14ac:dyDescent="0.3">
      <c r="A14" s="434"/>
      <c r="B14" s="62"/>
      <c r="C14" s="63"/>
      <c r="D14" s="64"/>
      <c r="E14" s="65"/>
      <c r="F14" s="66"/>
      <c r="G14" s="67"/>
      <c r="H14" s="64"/>
      <c r="I14" s="65"/>
      <c r="J14" s="62"/>
      <c r="K14" s="67"/>
      <c r="L14" s="436"/>
      <c r="M14" s="65"/>
      <c r="N14" s="62"/>
      <c r="O14" s="67"/>
      <c r="P14" s="436"/>
      <c r="Q14" s="65"/>
      <c r="R14" s="62"/>
      <c r="S14" s="67"/>
      <c r="T14" s="436"/>
      <c r="U14" s="65"/>
      <c r="V14" s="62"/>
      <c r="W14" s="67"/>
      <c r="X14" s="68"/>
      <c r="Y14" s="435"/>
      <c r="Z14" s="69">
        <f t="shared" si="0"/>
        <v>0</v>
      </c>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3"/>
      <c r="CB14" s="273"/>
      <c r="CC14" s="273"/>
      <c r="CD14" s="273"/>
      <c r="CE14" s="273"/>
      <c r="CF14" s="273"/>
      <c r="CG14" s="273"/>
      <c r="CH14" s="273"/>
      <c r="CI14" s="273"/>
      <c r="CJ14" s="273"/>
      <c r="CK14" s="273"/>
      <c r="CL14" s="273"/>
      <c r="CM14" s="273"/>
      <c r="CN14" s="273"/>
      <c r="CO14" s="273"/>
      <c r="CP14" s="273"/>
      <c r="CQ14" s="273"/>
      <c r="CR14" s="273"/>
      <c r="CS14" s="273"/>
      <c r="CT14" s="273"/>
      <c r="CU14" s="273"/>
      <c r="CV14" s="273"/>
      <c r="CW14" s="273"/>
      <c r="CX14" s="273"/>
      <c r="CY14" s="273"/>
      <c r="CZ14" s="273"/>
      <c r="DA14" s="273"/>
      <c r="DB14" s="273"/>
      <c r="DC14" s="273"/>
      <c r="DD14" s="273"/>
      <c r="DE14" s="273"/>
      <c r="DF14" s="273"/>
      <c r="DG14" s="273"/>
      <c r="DH14" s="273"/>
      <c r="DI14" s="273"/>
      <c r="DJ14" s="273"/>
      <c r="DK14" s="273"/>
      <c r="DL14" s="273"/>
      <c r="DM14" s="273"/>
      <c r="DN14" s="273"/>
      <c r="DO14" s="273"/>
      <c r="DP14" s="273"/>
      <c r="DQ14" s="273"/>
      <c r="DR14" s="273"/>
      <c r="DS14" s="273"/>
      <c r="DT14" s="273"/>
      <c r="DU14" s="273"/>
      <c r="DV14" s="273"/>
      <c r="DW14" s="273"/>
      <c r="DX14" s="273"/>
      <c r="DY14" s="273"/>
      <c r="DZ14" s="273"/>
      <c r="EA14" s="273"/>
      <c r="EB14" s="273"/>
      <c r="EC14" s="273"/>
      <c r="ED14" s="273"/>
      <c r="EE14" s="273"/>
      <c r="EF14" s="273"/>
      <c r="EG14" s="273"/>
      <c r="EH14" s="273"/>
      <c r="EI14" s="273"/>
      <c r="EJ14" s="273"/>
      <c r="EK14" s="273"/>
      <c r="EL14" s="273"/>
      <c r="EM14" s="273"/>
      <c r="EN14" s="273"/>
      <c r="EO14" s="273"/>
      <c r="EP14" s="273"/>
      <c r="EQ14" s="273"/>
      <c r="ER14" s="273"/>
      <c r="ES14" s="273"/>
      <c r="ET14" s="273"/>
      <c r="EU14" s="273"/>
      <c r="EV14" s="273"/>
      <c r="EW14" s="273"/>
      <c r="EX14" s="273"/>
      <c r="EY14" s="273"/>
      <c r="EZ14" s="273"/>
      <c r="FA14" s="273"/>
      <c r="FB14" s="273"/>
      <c r="FC14" s="273"/>
      <c r="FD14" s="273"/>
      <c r="FE14" s="273"/>
      <c r="FF14" s="273"/>
      <c r="FG14" s="273"/>
      <c r="FH14" s="273"/>
      <c r="FI14" s="273"/>
      <c r="FJ14" s="273"/>
      <c r="FK14" s="273"/>
      <c r="FL14" s="273"/>
      <c r="FM14" s="273"/>
      <c r="FN14" s="273"/>
      <c r="FO14" s="273"/>
      <c r="FP14" s="273"/>
      <c r="FQ14" s="273"/>
      <c r="FR14" s="273"/>
      <c r="FS14" s="273"/>
      <c r="FT14" s="273"/>
      <c r="FU14" s="273"/>
      <c r="FV14" s="273"/>
      <c r="FW14" s="273"/>
      <c r="FX14" s="273"/>
      <c r="FY14" s="273"/>
      <c r="FZ14" s="273"/>
      <c r="GA14" s="273"/>
      <c r="GB14" s="273"/>
      <c r="GC14" s="273"/>
      <c r="GD14" s="273"/>
      <c r="GE14" s="273"/>
      <c r="GF14" s="273"/>
      <c r="GG14" s="273"/>
      <c r="GH14" s="273"/>
      <c r="GI14" s="273"/>
      <c r="GJ14" s="273"/>
      <c r="GK14" s="273"/>
      <c r="GL14" s="273"/>
      <c r="GM14" s="273"/>
      <c r="GN14" s="273"/>
      <c r="GO14" s="273"/>
      <c r="GP14" s="273"/>
      <c r="GQ14" s="273"/>
      <c r="GR14" s="273"/>
      <c r="GS14" s="273"/>
      <c r="GT14" s="273"/>
      <c r="GU14" s="273"/>
      <c r="GV14" s="273"/>
      <c r="GW14" s="273"/>
      <c r="GX14" s="273"/>
      <c r="GY14" s="273"/>
      <c r="GZ14" s="273"/>
      <c r="HA14" s="273"/>
      <c r="HB14" s="273"/>
      <c r="HC14" s="273"/>
      <c r="HD14" s="273"/>
      <c r="HE14" s="273"/>
      <c r="HF14" s="273"/>
      <c r="HG14" s="273"/>
    </row>
    <row r="15" spans="1:215" s="274" customFormat="1" ht="15.6" x14ac:dyDescent="0.3">
      <c r="A15" s="434"/>
      <c r="B15" s="70"/>
      <c r="C15" s="67"/>
      <c r="D15" s="64"/>
      <c r="E15" s="65"/>
      <c r="F15" s="66"/>
      <c r="G15" s="67"/>
      <c r="H15" s="64"/>
      <c r="I15" s="65"/>
      <c r="J15" s="70"/>
      <c r="K15" s="67"/>
      <c r="L15" s="64"/>
      <c r="M15" s="65"/>
      <c r="N15" s="70"/>
      <c r="O15" s="67"/>
      <c r="P15" s="64"/>
      <c r="Q15" s="65"/>
      <c r="R15" s="70"/>
      <c r="S15" s="67"/>
      <c r="T15" s="64"/>
      <c r="U15" s="65"/>
      <c r="V15" s="70"/>
      <c r="W15" s="67"/>
      <c r="X15" s="71"/>
      <c r="Y15" s="435"/>
      <c r="Z15" s="72">
        <f t="shared" si="0"/>
        <v>0</v>
      </c>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3"/>
      <c r="CE15" s="273"/>
      <c r="CF15" s="273"/>
      <c r="CG15" s="273"/>
      <c r="CH15" s="273"/>
      <c r="CI15" s="273"/>
      <c r="CJ15" s="273"/>
      <c r="CK15" s="273"/>
      <c r="CL15" s="273"/>
      <c r="CM15" s="273"/>
      <c r="CN15" s="273"/>
      <c r="CO15" s="273"/>
      <c r="CP15" s="273"/>
      <c r="CQ15" s="273"/>
      <c r="CR15" s="273"/>
      <c r="CS15" s="273"/>
      <c r="CT15" s="273"/>
      <c r="CU15" s="273"/>
      <c r="CV15" s="273"/>
      <c r="CW15" s="273"/>
      <c r="CX15" s="273"/>
      <c r="CY15" s="273"/>
      <c r="CZ15" s="273"/>
      <c r="DA15" s="273"/>
      <c r="DB15" s="273"/>
      <c r="DC15" s="273"/>
      <c r="DD15" s="273"/>
      <c r="DE15" s="273"/>
      <c r="DF15" s="273"/>
      <c r="DG15" s="273"/>
      <c r="DH15" s="273"/>
      <c r="DI15" s="273"/>
      <c r="DJ15" s="273"/>
      <c r="DK15" s="273"/>
      <c r="DL15" s="273"/>
      <c r="DM15" s="273"/>
      <c r="DN15" s="273"/>
      <c r="DO15" s="273"/>
      <c r="DP15" s="273"/>
      <c r="DQ15" s="273"/>
      <c r="DR15" s="273"/>
      <c r="DS15" s="273"/>
      <c r="DT15" s="273"/>
      <c r="DU15" s="273"/>
      <c r="DV15" s="273"/>
      <c r="DW15" s="273"/>
      <c r="DX15" s="273"/>
      <c r="DY15" s="273"/>
      <c r="DZ15" s="273"/>
      <c r="EA15" s="273"/>
      <c r="EB15" s="273"/>
      <c r="EC15" s="273"/>
      <c r="ED15" s="273"/>
      <c r="EE15" s="273"/>
      <c r="EF15" s="273"/>
      <c r="EG15" s="273"/>
      <c r="EH15" s="273"/>
      <c r="EI15" s="273"/>
      <c r="EJ15" s="273"/>
      <c r="EK15" s="273"/>
      <c r="EL15" s="273"/>
      <c r="EM15" s="273"/>
      <c r="EN15" s="273"/>
      <c r="EO15" s="273"/>
      <c r="EP15" s="273"/>
      <c r="EQ15" s="273"/>
      <c r="ER15" s="273"/>
      <c r="ES15" s="273"/>
      <c r="ET15" s="273"/>
      <c r="EU15" s="273"/>
      <c r="EV15" s="273"/>
      <c r="EW15" s="273"/>
      <c r="EX15" s="273"/>
      <c r="EY15" s="273"/>
      <c r="EZ15" s="273"/>
      <c r="FA15" s="273"/>
      <c r="FB15" s="273"/>
      <c r="FC15" s="273"/>
      <c r="FD15" s="273"/>
      <c r="FE15" s="273"/>
      <c r="FF15" s="273"/>
      <c r="FG15" s="273"/>
      <c r="FH15" s="273"/>
      <c r="FI15" s="273"/>
      <c r="FJ15" s="273"/>
      <c r="FK15" s="273"/>
      <c r="FL15" s="273"/>
      <c r="FM15" s="273"/>
      <c r="FN15" s="273"/>
      <c r="FO15" s="273"/>
      <c r="FP15" s="273"/>
      <c r="FQ15" s="273"/>
      <c r="FR15" s="273"/>
      <c r="FS15" s="273"/>
      <c r="FT15" s="273"/>
      <c r="FU15" s="273"/>
      <c r="FV15" s="273"/>
      <c r="FW15" s="273"/>
      <c r="FX15" s="273"/>
      <c r="FY15" s="273"/>
      <c r="FZ15" s="273"/>
      <c r="GA15" s="273"/>
      <c r="GB15" s="273"/>
      <c r="GC15" s="273"/>
      <c r="GD15" s="273"/>
      <c r="GE15" s="273"/>
      <c r="GF15" s="273"/>
      <c r="GG15" s="273"/>
      <c r="GH15" s="273"/>
      <c r="GI15" s="273"/>
      <c r="GJ15" s="273"/>
      <c r="GK15" s="273"/>
      <c r="GL15" s="273"/>
      <c r="GM15" s="273"/>
      <c r="GN15" s="273"/>
      <c r="GO15" s="273"/>
      <c r="GP15" s="273"/>
      <c r="GQ15" s="273"/>
      <c r="GR15" s="273"/>
      <c r="GS15" s="273"/>
      <c r="GT15" s="273"/>
      <c r="GU15" s="273"/>
      <c r="GV15" s="273"/>
      <c r="GW15" s="273"/>
      <c r="GX15" s="273"/>
      <c r="GY15" s="273"/>
      <c r="GZ15" s="273"/>
      <c r="HA15" s="273"/>
      <c r="HB15" s="273"/>
      <c r="HC15" s="273"/>
      <c r="HD15" s="273"/>
      <c r="HE15" s="273"/>
      <c r="HF15" s="273"/>
      <c r="HG15" s="273"/>
    </row>
    <row r="16" spans="1:215" ht="15.6" x14ac:dyDescent="0.3">
      <c r="A16" s="434"/>
      <c r="B16" s="62"/>
      <c r="C16" s="63"/>
      <c r="D16" s="64"/>
      <c r="E16" s="65"/>
      <c r="F16" s="66"/>
      <c r="G16" s="67"/>
      <c r="H16" s="64"/>
      <c r="I16" s="65"/>
      <c r="J16" s="62"/>
      <c r="K16" s="67"/>
      <c r="L16" s="436"/>
      <c r="M16" s="65"/>
      <c r="N16" s="62"/>
      <c r="O16" s="67"/>
      <c r="P16" s="436"/>
      <c r="Q16" s="65"/>
      <c r="R16" s="62"/>
      <c r="S16" s="67"/>
      <c r="T16" s="436"/>
      <c r="U16" s="65"/>
      <c r="V16" s="62"/>
      <c r="W16" s="67"/>
      <c r="X16" s="68"/>
      <c r="Y16" s="435"/>
      <c r="Z16" s="69">
        <f t="shared" si="0"/>
        <v>0</v>
      </c>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c r="BT16" s="273"/>
      <c r="BU16" s="273"/>
      <c r="BV16" s="273"/>
      <c r="BW16" s="273"/>
      <c r="BX16" s="273"/>
      <c r="BY16" s="273"/>
      <c r="BZ16" s="273"/>
      <c r="CA16" s="273"/>
      <c r="CB16" s="273"/>
      <c r="CC16" s="273"/>
      <c r="CD16" s="273"/>
      <c r="CE16" s="273"/>
      <c r="CF16" s="273"/>
      <c r="CG16" s="273"/>
      <c r="CH16" s="273"/>
      <c r="CI16" s="273"/>
      <c r="CJ16" s="273"/>
      <c r="CK16" s="273"/>
      <c r="CL16" s="273"/>
      <c r="CM16" s="273"/>
      <c r="CN16" s="273"/>
      <c r="CO16" s="273"/>
      <c r="CP16" s="273"/>
      <c r="CQ16" s="273"/>
      <c r="CR16" s="273"/>
      <c r="CS16" s="273"/>
      <c r="CT16" s="273"/>
      <c r="CU16" s="273"/>
      <c r="CV16" s="273"/>
      <c r="CW16" s="273"/>
      <c r="CX16" s="273"/>
      <c r="CY16" s="273"/>
      <c r="CZ16" s="273"/>
      <c r="DA16" s="273"/>
      <c r="DB16" s="273"/>
      <c r="DC16" s="273"/>
      <c r="DD16" s="273"/>
      <c r="DE16" s="273"/>
      <c r="DF16" s="273"/>
      <c r="DG16" s="273"/>
      <c r="DH16" s="273"/>
      <c r="DI16" s="273"/>
      <c r="DJ16" s="273"/>
      <c r="DK16" s="273"/>
      <c r="DL16" s="273"/>
      <c r="DM16" s="273"/>
      <c r="DN16" s="273"/>
      <c r="DO16" s="273"/>
      <c r="DP16" s="273"/>
      <c r="DQ16" s="273"/>
      <c r="DR16" s="273"/>
      <c r="DS16" s="273"/>
      <c r="DT16" s="273"/>
      <c r="DU16" s="273"/>
      <c r="DV16" s="273"/>
      <c r="DW16" s="273"/>
      <c r="DX16" s="273"/>
      <c r="DY16" s="273"/>
      <c r="DZ16" s="273"/>
      <c r="EA16" s="273"/>
      <c r="EB16" s="273"/>
      <c r="EC16" s="273"/>
      <c r="ED16" s="273"/>
      <c r="EE16" s="273"/>
      <c r="EF16" s="273"/>
      <c r="EG16" s="273"/>
      <c r="EH16" s="273"/>
      <c r="EI16" s="273"/>
      <c r="EJ16" s="273"/>
      <c r="EK16" s="273"/>
      <c r="EL16" s="273"/>
      <c r="EM16" s="273"/>
      <c r="EN16" s="273"/>
      <c r="EO16" s="273"/>
      <c r="EP16" s="273"/>
      <c r="EQ16" s="273"/>
      <c r="ER16" s="273"/>
      <c r="ES16" s="273"/>
      <c r="ET16" s="273"/>
      <c r="EU16" s="273"/>
      <c r="EV16" s="273"/>
      <c r="EW16" s="273"/>
      <c r="EX16" s="273"/>
      <c r="EY16" s="273"/>
      <c r="EZ16" s="273"/>
      <c r="FA16" s="273"/>
      <c r="FB16" s="273"/>
      <c r="FC16" s="273"/>
      <c r="FD16" s="273"/>
      <c r="FE16" s="273"/>
      <c r="FF16" s="273"/>
      <c r="FG16" s="273"/>
      <c r="FH16" s="273"/>
      <c r="FI16" s="273"/>
      <c r="FJ16" s="273"/>
      <c r="FK16" s="273"/>
      <c r="FL16" s="273"/>
      <c r="FM16" s="273"/>
      <c r="FN16" s="273"/>
      <c r="FO16" s="273"/>
      <c r="FP16" s="273"/>
      <c r="FQ16" s="273"/>
      <c r="FR16" s="273"/>
      <c r="FS16" s="273"/>
      <c r="FT16" s="273"/>
      <c r="FU16" s="273"/>
      <c r="FV16" s="273"/>
      <c r="FW16" s="273"/>
      <c r="FX16" s="273"/>
      <c r="FY16" s="273"/>
      <c r="FZ16" s="273"/>
      <c r="GA16" s="273"/>
      <c r="GB16" s="273"/>
      <c r="GC16" s="273"/>
      <c r="GD16" s="273"/>
      <c r="GE16" s="273"/>
      <c r="GF16" s="273"/>
      <c r="GG16" s="273"/>
      <c r="GH16" s="273"/>
      <c r="GI16" s="273"/>
      <c r="GJ16" s="273"/>
      <c r="GK16" s="273"/>
      <c r="GL16" s="273"/>
      <c r="GM16" s="273"/>
      <c r="GN16" s="273"/>
      <c r="GO16" s="273"/>
      <c r="GP16" s="273"/>
      <c r="GQ16" s="273"/>
      <c r="GR16" s="273"/>
      <c r="GS16" s="273"/>
      <c r="GT16" s="273"/>
      <c r="GU16" s="273"/>
      <c r="GV16" s="273"/>
      <c r="GW16" s="273"/>
      <c r="GX16" s="273"/>
      <c r="GY16" s="273"/>
      <c r="GZ16" s="273"/>
      <c r="HA16" s="273"/>
      <c r="HB16" s="273"/>
      <c r="HC16" s="273"/>
      <c r="HD16" s="273"/>
      <c r="HE16" s="273"/>
      <c r="HF16" s="273"/>
      <c r="HG16" s="273"/>
    </row>
    <row r="17" spans="1:215" s="274" customFormat="1" ht="15.6" x14ac:dyDescent="0.3">
      <c r="A17" s="434"/>
      <c r="B17" s="70"/>
      <c r="C17" s="67"/>
      <c r="D17" s="64"/>
      <c r="E17" s="65"/>
      <c r="F17" s="66"/>
      <c r="G17" s="67"/>
      <c r="H17" s="64"/>
      <c r="I17" s="65"/>
      <c r="J17" s="70"/>
      <c r="K17" s="67"/>
      <c r="L17" s="64"/>
      <c r="M17" s="65"/>
      <c r="N17" s="70"/>
      <c r="O17" s="67"/>
      <c r="P17" s="64"/>
      <c r="Q17" s="65"/>
      <c r="R17" s="70"/>
      <c r="S17" s="67"/>
      <c r="T17" s="64"/>
      <c r="U17" s="65"/>
      <c r="V17" s="70"/>
      <c r="W17" s="67"/>
      <c r="X17" s="71"/>
      <c r="Y17" s="435"/>
      <c r="Z17" s="72">
        <f t="shared" si="0"/>
        <v>0</v>
      </c>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c r="CG17" s="273"/>
      <c r="CH17" s="273"/>
      <c r="CI17" s="273"/>
      <c r="CJ17" s="273"/>
      <c r="CK17" s="273"/>
      <c r="CL17" s="273"/>
      <c r="CM17" s="273"/>
      <c r="CN17" s="273"/>
      <c r="CO17" s="273"/>
      <c r="CP17" s="273"/>
      <c r="CQ17" s="273"/>
      <c r="CR17" s="273"/>
      <c r="CS17" s="273"/>
      <c r="CT17" s="273"/>
      <c r="CU17" s="273"/>
      <c r="CV17" s="273"/>
      <c r="CW17" s="273"/>
      <c r="CX17" s="273"/>
      <c r="CY17" s="273"/>
      <c r="CZ17" s="273"/>
      <c r="DA17" s="273"/>
      <c r="DB17" s="273"/>
      <c r="DC17" s="273"/>
      <c r="DD17" s="273"/>
      <c r="DE17" s="273"/>
      <c r="DF17" s="273"/>
      <c r="DG17" s="273"/>
      <c r="DH17" s="273"/>
      <c r="DI17" s="273"/>
      <c r="DJ17" s="273"/>
      <c r="DK17" s="273"/>
      <c r="DL17" s="273"/>
      <c r="DM17" s="273"/>
      <c r="DN17" s="273"/>
      <c r="DO17" s="273"/>
      <c r="DP17" s="273"/>
      <c r="DQ17" s="273"/>
      <c r="DR17" s="273"/>
      <c r="DS17" s="273"/>
      <c r="DT17" s="273"/>
      <c r="DU17" s="273"/>
      <c r="DV17" s="273"/>
      <c r="DW17" s="273"/>
      <c r="DX17" s="273"/>
      <c r="DY17" s="273"/>
      <c r="DZ17" s="273"/>
      <c r="EA17" s="273"/>
      <c r="EB17" s="273"/>
      <c r="EC17" s="273"/>
      <c r="ED17" s="273"/>
      <c r="EE17" s="273"/>
      <c r="EF17" s="273"/>
      <c r="EG17" s="273"/>
      <c r="EH17" s="273"/>
      <c r="EI17" s="273"/>
      <c r="EJ17" s="273"/>
      <c r="EK17" s="273"/>
      <c r="EL17" s="273"/>
      <c r="EM17" s="273"/>
      <c r="EN17" s="273"/>
      <c r="EO17" s="273"/>
      <c r="EP17" s="273"/>
      <c r="EQ17" s="273"/>
      <c r="ER17" s="273"/>
      <c r="ES17" s="273"/>
      <c r="ET17" s="273"/>
      <c r="EU17" s="273"/>
      <c r="EV17" s="273"/>
      <c r="EW17" s="273"/>
      <c r="EX17" s="273"/>
      <c r="EY17" s="273"/>
      <c r="EZ17" s="273"/>
      <c r="FA17" s="273"/>
      <c r="FB17" s="273"/>
      <c r="FC17" s="273"/>
      <c r="FD17" s="273"/>
      <c r="FE17" s="273"/>
      <c r="FF17" s="273"/>
      <c r="FG17" s="273"/>
      <c r="FH17" s="273"/>
      <c r="FI17" s="273"/>
      <c r="FJ17" s="273"/>
      <c r="FK17" s="273"/>
      <c r="FL17" s="273"/>
      <c r="FM17" s="273"/>
      <c r="FN17" s="273"/>
      <c r="FO17" s="273"/>
      <c r="FP17" s="273"/>
      <c r="FQ17" s="273"/>
      <c r="FR17" s="273"/>
      <c r="FS17" s="273"/>
      <c r="FT17" s="273"/>
      <c r="FU17" s="273"/>
      <c r="FV17" s="273"/>
      <c r="FW17" s="273"/>
      <c r="FX17" s="273"/>
      <c r="FY17" s="273"/>
      <c r="FZ17" s="273"/>
      <c r="GA17" s="273"/>
      <c r="GB17" s="273"/>
      <c r="GC17" s="273"/>
      <c r="GD17" s="273"/>
      <c r="GE17" s="273"/>
      <c r="GF17" s="273"/>
      <c r="GG17" s="273"/>
      <c r="GH17" s="273"/>
      <c r="GI17" s="273"/>
      <c r="GJ17" s="273"/>
      <c r="GK17" s="273"/>
      <c r="GL17" s="273"/>
      <c r="GM17" s="273"/>
      <c r="GN17" s="273"/>
      <c r="GO17" s="273"/>
      <c r="GP17" s="273"/>
      <c r="GQ17" s="273"/>
      <c r="GR17" s="273"/>
      <c r="GS17" s="273"/>
      <c r="GT17" s="273"/>
      <c r="GU17" s="273"/>
      <c r="GV17" s="273"/>
      <c r="GW17" s="273"/>
      <c r="GX17" s="273"/>
      <c r="GY17" s="273"/>
      <c r="GZ17" s="273"/>
      <c r="HA17" s="273"/>
      <c r="HB17" s="273"/>
      <c r="HC17" s="273"/>
      <c r="HD17" s="273"/>
      <c r="HE17" s="273"/>
      <c r="HF17" s="273"/>
      <c r="HG17" s="273"/>
    </row>
    <row r="18" spans="1:215" ht="15.6" x14ac:dyDescent="0.3">
      <c r="A18" s="434"/>
      <c r="B18" s="62"/>
      <c r="C18" s="63"/>
      <c r="D18" s="64"/>
      <c r="E18" s="65"/>
      <c r="F18" s="66"/>
      <c r="G18" s="67"/>
      <c r="H18" s="64"/>
      <c r="I18" s="65"/>
      <c r="J18" s="62"/>
      <c r="K18" s="67"/>
      <c r="L18" s="436"/>
      <c r="M18" s="65"/>
      <c r="N18" s="62"/>
      <c r="O18" s="67"/>
      <c r="P18" s="436"/>
      <c r="Q18" s="65"/>
      <c r="R18" s="62"/>
      <c r="S18" s="67"/>
      <c r="T18" s="436"/>
      <c r="U18" s="65"/>
      <c r="V18" s="62"/>
      <c r="W18" s="67"/>
      <c r="X18" s="68"/>
      <c r="Y18" s="435"/>
      <c r="Z18" s="69">
        <f t="shared" si="0"/>
        <v>0</v>
      </c>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c r="CG18" s="273"/>
      <c r="CH18" s="273"/>
      <c r="CI18" s="273"/>
      <c r="CJ18" s="273"/>
      <c r="CK18" s="273"/>
      <c r="CL18" s="273"/>
      <c r="CM18" s="273"/>
      <c r="CN18" s="273"/>
      <c r="CO18" s="273"/>
      <c r="CP18" s="273"/>
      <c r="CQ18" s="273"/>
      <c r="CR18" s="273"/>
      <c r="CS18" s="273"/>
      <c r="CT18" s="273"/>
      <c r="CU18" s="273"/>
      <c r="CV18" s="273"/>
      <c r="CW18" s="273"/>
      <c r="CX18" s="273"/>
      <c r="CY18" s="273"/>
      <c r="CZ18" s="273"/>
      <c r="DA18" s="273"/>
      <c r="DB18" s="273"/>
      <c r="DC18" s="273"/>
      <c r="DD18" s="273"/>
      <c r="DE18" s="273"/>
      <c r="DF18" s="273"/>
      <c r="DG18" s="273"/>
      <c r="DH18" s="273"/>
      <c r="DI18" s="273"/>
      <c r="DJ18" s="273"/>
      <c r="DK18" s="273"/>
      <c r="DL18" s="273"/>
      <c r="DM18" s="273"/>
      <c r="DN18" s="273"/>
      <c r="DO18" s="273"/>
      <c r="DP18" s="273"/>
      <c r="DQ18" s="273"/>
      <c r="DR18" s="273"/>
      <c r="DS18" s="273"/>
      <c r="DT18" s="273"/>
      <c r="DU18" s="273"/>
      <c r="DV18" s="273"/>
      <c r="DW18" s="273"/>
      <c r="DX18" s="273"/>
      <c r="DY18" s="273"/>
      <c r="DZ18" s="273"/>
      <c r="EA18" s="273"/>
      <c r="EB18" s="273"/>
      <c r="EC18" s="273"/>
      <c r="ED18" s="273"/>
      <c r="EE18" s="273"/>
      <c r="EF18" s="273"/>
      <c r="EG18" s="273"/>
      <c r="EH18" s="273"/>
      <c r="EI18" s="273"/>
      <c r="EJ18" s="273"/>
      <c r="EK18" s="273"/>
      <c r="EL18" s="273"/>
      <c r="EM18" s="273"/>
      <c r="EN18" s="273"/>
      <c r="EO18" s="273"/>
      <c r="EP18" s="273"/>
      <c r="EQ18" s="273"/>
      <c r="ER18" s="273"/>
      <c r="ES18" s="273"/>
      <c r="ET18" s="273"/>
      <c r="EU18" s="273"/>
      <c r="EV18" s="273"/>
      <c r="EW18" s="273"/>
      <c r="EX18" s="273"/>
      <c r="EY18" s="273"/>
      <c r="EZ18" s="273"/>
      <c r="FA18" s="273"/>
      <c r="FB18" s="273"/>
      <c r="FC18" s="273"/>
      <c r="FD18" s="273"/>
      <c r="FE18" s="273"/>
      <c r="FF18" s="273"/>
      <c r="FG18" s="273"/>
      <c r="FH18" s="273"/>
      <c r="FI18" s="273"/>
      <c r="FJ18" s="273"/>
      <c r="FK18" s="273"/>
      <c r="FL18" s="273"/>
      <c r="FM18" s="273"/>
      <c r="FN18" s="273"/>
      <c r="FO18" s="273"/>
      <c r="FP18" s="273"/>
      <c r="FQ18" s="273"/>
      <c r="FR18" s="273"/>
      <c r="FS18" s="273"/>
      <c r="FT18" s="273"/>
      <c r="FU18" s="273"/>
      <c r="FV18" s="273"/>
      <c r="FW18" s="273"/>
      <c r="FX18" s="273"/>
      <c r="FY18" s="273"/>
      <c r="FZ18" s="273"/>
      <c r="GA18" s="273"/>
      <c r="GB18" s="273"/>
      <c r="GC18" s="273"/>
      <c r="GD18" s="273"/>
      <c r="GE18" s="273"/>
      <c r="GF18" s="273"/>
      <c r="GG18" s="273"/>
      <c r="GH18" s="273"/>
      <c r="GI18" s="273"/>
      <c r="GJ18" s="273"/>
      <c r="GK18" s="273"/>
      <c r="GL18" s="273"/>
      <c r="GM18" s="273"/>
      <c r="GN18" s="273"/>
      <c r="GO18" s="273"/>
      <c r="GP18" s="273"/>
      <c r="GQ18" s="273"/>
      <c r="GR18" s="273"/>
      <c r="GS18" s="273"/>
      <c r="GT18" s="273"/>
      <c r="GU18" s="273"/>
      <c r="GV18" s="273"/>
      <c r="GW18" s="273"/>
      <c r="GX18" s="273"/>
      <c r="GY18" s="273"/>
      <c r="GZ18" s="273"/>
      <c r="HA18" s="273"/>
      <c r="HB18" s="273"/>
      <c r="HC18" s="273"/>
      <c r="HD18" s="273"/>
      <c r="HE18" s="273"/>
      <c r="HF18" s="273"/>
      <c r="HG18" s="273"/>
    </row>
    <row r="19" spans="1:215" s="274" customFormat="1" ht="15.6" x14ac:dyDescent="0.3">
      <c r="A19" s="434"/>
      <c r="B19" s="70"/>
      <c r="C19" s="67"/>
      <c r="D19" s="64"/>
      <c r="E19" s="65"/>
      <c r="F19" s="66"/>
      <c r="G19" s="67"/>
      <c r="H19" s="64"/>
      <c r="I19" s="65"/>
      <c r="J19" s="70"/>
      <c r="K19" s="67"/>
      <c r="L19" s="64"/>
      <c r="M19" s="65"/>
      <c r="N19" s="70"/>
      <c r="O19" s="67"/>
      <c r="P19" s="64"/>
      <c r="Q19" s="65"/>
      <c r="R19" s="70"/>
      <c r="S19" s="67"/>
      <c r="T19" s="64"/>
      <c r="U19" s="65"/>
      <c r="V19" s="70"/>
      <c r="W19" s="67"/>
      <c r="X19" s="71"/>
      <c r="Y19" s="435"/>
      <c r="Z19" s="72">
        <f t="shared" si="0"/>
        <v>0</v>
      </c>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3"/>
      <c r="CE19" s="273"/>
      <c r="CF19" s="273"/>
      <c r="CG19" s="273"/>
      <c r="CH19" s="273"/>
      <c r="CI19" s="273"/>
      <c r="CJ19" s="273"/>
      <c r="CK19" s="273"/>
      <c r="CL19" s="273"/>
      <c r="CM19" s="273"/>
      <c r="CN19" s="273"/>
      <c r="CO19" s="273"/>
      <c r="CP19" s="273"/>
      <c r="CQ19" s="273"/>
      <c r="CR19" s="273"/>
      <c r="CS19" s="273"/>
      <c r="CT19" s="273"/>
      <c r="CU19" s="273"/>
      <c r="CV19" s="273"/>
      <c r="CW19" s="273"/>
      <c r="CX19" s="273"/>
      <c r="CY19" s="273"/>
      <c r="CZ19" s="273"/>
      <c r="DA19" s="273"/>
      <c r="DB19" s="273"/>
      <c r="DC19" s="273"/>
      <c r="DD19" s="273"/>
      <c r="DE19" s="273"/>
      <c r="DF19" s="273"/>
      <c r="DG19" s="273"/>
      <c r="DH19" s="273"/>
      <c r="DI19" s="273"/>
      <c r="DJ19" s="273"/>
      <c r="DK19" s="273"/>
      <c r="DL19" s="273"/>
      <c r="DM19" s="273"/>
      <c r="DN19" s="273"/>
      <c r="DO19" s="273"/>
      <c r="DP19" s="273"/>
      <c r="DQ19" s="273"/>
      <c r="DR19" s="273"/>
      <c r="DS19" s="273"/>
      <c r="DT19" s="273"/>
      <c r="DU19" s="273"/>
      <c r="DV19" s="273"/>
      <c r="DW19" s="273"/>
      <c r="DX19" s="273"/>
      <c r="DY19" s="273"/>
      <c r="DZ19" s="273"/>
      <c r="EA19" s="273"/>
      <c r="EB19" s="273"/>
      <c r="EC19" s="273"/>
      <c r="ED19" s="273"/>
      <c r="EE19" s="273"/>
      <c r="EF19" s="273"/>
      <c r="EG19" s="273"/>
      <c r="EH19" s="273"/>
      <c r="EI19" s="273"/>
      <c r="EJ19" s="273"/>
      <c r="EK19" s="273"/>
      <c r="EL19" s="273"/>
      <c r="EM19" s="273"/>
      <c r="EN19" s="273"/>
      <c r="EO19" s="273"/>
      <c r="EP19" s="273"/>
      <c r="EQ19" s="273"/>
      <c r="ER19" s="273"/>
      <c r="ES19" s="273"/>
      <c r="ET19" s="273"/>
      <c r="EU19" s="273"/>
      <c r="EV19" s="273"/>
      <c r="EW19" s="273"/>
      <c r="EX19" s="273"/>
      <c r="EY19" s="273"/>
      <c r="EZ19" s="273"/>
      <c r="FA19" s="273"/>
      <c r="FB19" s="273"/>
      <c r="FC19" s="273"/>
      <c r="FD19" s="273"/>
      <c r="FE19" s="273"/>
      <c r="FF19" s="273"/>
      <c r="FG19" s="273"/>
      <c r="FH19" s="273"/>
      <c r="FI19" s="273"/>
      <c r="FJ19" s="273"/>
      <c r="FK19" s="273"/>
      <c r="FL19" s="273"/>
      <c r="FM19" s="273"/>
      <c r="FN19" s="273"/>
      <c r="FO19" s="273"/>
      <c r="FP19" s="273"/>
      <c r="FQ19" s="273"/>
      <c r="FR19" s="273"/>
      <c r="FS19" s="273"/>
      <c r="FT19" s="273"/>
      <c r="FU19" s="273"/>
      <c r="FV19" s="273"/>
      <c r="FW19" s="273"/>
      <c r="FX19" s="273"/>
      <c r="FY19" s="273"/>
      <c r="FZ19" s="273"/>
      <c r="GA19" s="273"/>
      <c r="GB19" s="273"/>
      <c r="GC19" s="273"/>
      <c r="GD19" s="273"/>
      <c r="GE19" s="273"/>
      <c r="GF19" s="273"/>
      <c r="GG19" s="273"/>
      <c r="GH19" s="273"/>
      <c r="GI19" s="273"/>
      <c r="GJ19" s="273"/>
      <c r="GK19" s="273"/>
      <c r="GL19" s="273"/>
      <c r="GM19" s="273"/>
      <c r="GN19" s="273"/>
      <c r="GO19" s="273"/>
      <c r="GP19" s="273"/>
      <c r="GQ19" s="273"/>
      <c r="GR19" s="273"/>
      <c r="GS19" s="273"/>
      <c r="GT19" s="273"/>
      <c r="GU19" s="273"/>
      <c r="GV19" s="273"/>
      <c r="GW19" s="273"/>
      <c r="GX19" s="273"/>
      <c r="GY19" s="273"/>
      <c r="GZ19" s="273"/>
      <c r="HA19" s="273"/>
      <c r="HB19" s="273"/>
      <c r="HC19" s="273"/>
      <c r="HD19" s="273"/>
      <c r="HE19" s="273"/>
      <c r="HF19" s="273"/>
      <c r="HG19" s="273"/>
    </row>
    <row r="20" spans="1:215" ht="15.6" x14ac:dyDescent="0.3">
      <c r="A20" s="434"/>
      <c r="B20" s="62"/>
      <c r="C20" s="63"/>
      <c r="D20" s="64"/>
      <c r="E20" s="65"/>
      <c r="F20" s="66"/>
      <c r="G20" s="67"/>
      <c r="H20" s="64"/>
      <c r="I20" s="65"/>
      <c r="J20" s="62"/>
      <c r="K20" s="67"/>
      <c r="L20" s="436"/>
      <c r="M20" s="65"/>
      <c r="N20" s="62"/>
      <c r="O20" s="67"/>
      <c r="P20" s="436"/>
      <c r="Q20" s="65"/>
      <c r="R20" s="62"/>
      <c r="S20" s="67"/>
      <c r="T20" s="436"/>
      <c r="U20" s="65"/>
      <c r="V20" s="62"/>
      <c r="W20" s="67"/>
      <c r="X20" s="68"/>
      <c r="Y20" s="435"/>
      <c r="Z20" s="69">
        <f t="shared" si="0"/>
        <v>0</v>
      </c>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273"/>
      <c r="BV20" s="273"/>
      <c r="BW20" s="273"/>
      <c r="BX20" s="273"/>
      <c r="BY20" s="273"/>
      <c r="BZ20" s="273"/>
      <c r="CA20" s="273"/>
      <c r="CB20" s="273"/>
      <c r="CC20" s="273"/>
      <c r="CD20" s="273"/>
      <c r="CE20" s="273"/>
      <c r="CF20" s="273"/>
      <c r="CG20" s="273"/>
      <c r="CH20" s="273"/>
      <c r="CI20" s="273"/>
      <c r="CJ20" s="273"/>
      <c r="CK20" s="273"/>
      <c r="CL20" s="273"/>
      <c r="CM20" s="273"/>
      <c r="CN20" s="273"/>
      <c r="CO20" s="273"/>
      <c r="CP20" s="273"/>
      <c r="CQ20" s="273"/>
      <c r="CR20" s="273"/>
      <c r="CS20" s="273"/>
      <c r="CT20" s="273"/>
      <c r="CU20" s="273"/>
      <c r="CV20" s="273"/>
      <c r="CW20" s="273"/>
      <c r="CX20" s="273"/>
      <c r="CY20" s="273"/>
      <c r="CZ20" s="273"/>
      <c r="DA20" s="273"/>
      <c r="DB20" s="273"/>
      <c r="DC20" s="273"/>
      <c r="DD20" s="273"/>
      <c r="DE20" s="273"/>
      <c r="DF20" s="273"/>
      <c r="DG20" s="273"/>
      <c r="DH20" s="273"/>
      <c r="DI20" s="273"/>
      <c r="DJ20" s="273"/>
      <c r="DK20" s="273"/>
      <c r="DL20" s="273"/>
      <c r="DM20" s="273"/>
      <c r="DN20" s="273"/>
      <c r="DO20" s="273"/>
      <c r="DP20" s="273"/>
      <c r="DQ20" s="273"/>
      <c r="DR20" s="273"/>
      <c r="DS20" s="273"/>
      <c r="DT20" s="273"/>
      <c r="DU20" s="273"/>
      <c r="DV20" s="273"/>
      <c r="DW20" s="273"/>
      <c r="DX20" s="273"/>
      <c r="DY20" s="273"/>
      <c r="DZ20" s="273"/>
      <c r="EA20" s="273"/>
      <c r="EB20" s="273"/>
      <c r="EC20" s="273"/>
      <c r="ED20" s="273"/>
      <c r="EE20" s="273"/>
      <c r="EF20" s="273"/>
      <c r="EG20" s="273"/>
      <c r="EH20" s="273"/>
      <c r="EI20" s="273"/>
      <c r="EJ20" s="273"/>
      <c r="EK20" s="273"/>
      <c r="EL20" s="273"/>
      <c r="EM20" s="273"/>
      <c r="EN20" s="273"/>
      <c r="EO20" s="273"/>
      <c r="EP20" s="273"/>
      <c r="EQ20" s="273"/>
      <c r="ER20" s="273"/>
      <c r="ES20" s="273"/>
      <c r="ET20" s="273"/>
      <c r="EU20" s="273"/>
      <c r="EV20" s="273"/>
      <c r="EW20" s="273"/>
      <c r="EX20" s="273"/>
      <c r="EY20" s="273"/>
      <c r="EZ20" s="273"/>
      <c r="FA20" s="273"/>
      <c r="FB20" s="273"/>
      <c r="FC20" s="273"/>
      <c r="FD20" s="273"/>
      <c r="FE20" s="273"/>
      <c r="FF20" s="273"/>
      <c r="FG20" s="273"/>
      <c r="FH20" s="273"/>
      <c r="FI20" s="273"/>
      <c r="FJ20" s="273"/>
      <c r="FK20" s="273"/>
      <c r="FL20" s="273"/>
      <c r="FM20" s="273"/>
      <c r="FN20" s="273"/>
      <c r="FO20" s="273"/>
      <c r="FP20" s="273"/>
      <c r="FQ20" s="273"/>
      <c r="FR20" s="273"/>
      <c r="FS20" s="273"/>
      <c r="FT20" s="273"/>
      <c r="FU20" s="273"/>
      <c r="FV20" s="273"/>
      <c r="FW20" s="273"/>
      <c r="FX20" s="273"/>
      <c r="FY20" s="273"/>
      <c r="FZ20" s="273"/>
      <c r="GA20" s="273"/>
      <c r="GB20" s="273"/>
      <c r="GC20" s="273"/>
      <c r="GD20" s="273"/>
      <c r="GE20" s="273"/>
      <c r="GF20" s="273"/>
      <c r="GG20" s="273"/>
      <c r="GH20" s="273"/>
      <c r="GI20" s="273"/>
      <c r="GJ20" s="273"/>
      <c r="GK20" s="273"/>
      <c r="GL20" s="273"/>
      <c r="GM20" s="273"/>
      <c r="GN20" s="273"/>
      <c r="GO20" s="273"/>
      <c r="GP20" s="273"/>
      <c r="GQ20" s="273"/>
      <c r="GR20" s="273"/>
      <c r="GS20" s="273"/>
      <c r="GT20" s="273"/>
      <c r="GU20" s="273"/>
      <c r="GV20" s="273"/>
      <c r="GW20" s="273"/>
      <c r="GX20" s="273"/>
      <c r="GY20" s="273"/>
      <c r="GZ20" s="273"/>
      <c r="HA20" s="273"/>
      <c r="HB20" s="273"/>
      <c r="HC20" s="273"/>
      <c r="HD20" s="273"/>
      <c r="HE20" s="273"/>
      <c r="HF20" s="273"/>
      <c r="HG20" s="273"/>
    </row>
    <row r="21" spans="1:215" s="274" customFormat="1" ht="15.6" x14ac:dyDescent="0.3">
      <c r="A21" s="434"/>
      <c r="B21" s="70"/>
      <c r="C21" s="67"/>
      <c r="D21" s="64"/>
      <c r="E21" s="65"/>
      <c r="F21" s="66"/>
      <c r="G21" s="67"/>
      <c r="H21" s="64"/>
      <c r="I21" s="65"/>
      <c r="J21" s="70"/>
      <c r="K21" s="67"/>
      <c r="L21" s="64"/>
      <c r="M21" s="65"/>
      <c r="N21" s="70"/>
      <c r="O21" s="67"/>
      <c r="P21" s="64"/>
      <c r="Q21" s="65"/>
      <c r="R21" s="70"/>
      <c r="S21" s="67"/>
      <c r="T21" s="64"/>
      <c r="U21" s="65"/>
      <c r="V21" s="70"/>
      <c r="W21" s="67"/>
      <c r="X21" s="71"/>
      <c r="Y21" s="435"/>
      <c r="Z21" s="72">
        <f t="shared" si="0"/>
        <v>0</v>
      </c>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c r="BM21" s="273"/>
      <c r="BN21" s="273"/>
      <c r="BO21" s="273"/>
      <c r="BP21" s="273"/>
      <c r="BQ21" s="273"/>
      <c r="BR21" s="273"/>
      <c r="BS21" s="273"/>
      <c r="BT21" s="273"/>
      <c r="BU21" s="273"/>
      <c r="BV21" s="273"/>
      <c r="BW21" s="273"/>
      <c r="BX21" s="273"/>
      <c r="BY21" s="273"/>
      <c r="BZ21" s="273"/>
      <c r="CA21" s="273"/>
      <c r="CB21" s="273"/>
      <c r="CC21" s="273"/>
      <c r="CD21" s="273"/>
      <c r="CE21" s="273"/>
      <c r="CF21" s="273"/>
      <c r="CG21" s="273"/>
      <c r="CH21" s="273"/>
      <c r="CI21" s="273"/>
      <c r="CJ21" s="273"/>
      <c r="CK21" s="273"/>
      <c r="CL21" s="273"/>
      <c r="CM21" s="273"/>
      <c r="CN21" s="273"/>
      <c r="CO21" s="273"/>
      <c r="CP21" s="273"/>
      <c r="CQ21" s="273"/>
      <c r="CR21" s="273"/>
      <c r="CS21" s="273"/>
      <c r="CT21" s="273"/>
      <c r="CU21" s="273"/>
      <c r="CV21" s="273"/>
      <c r="CW21" s="273"/>
      <c r="CX21" s="273"/>
      <c r="CY21" s="273"/>
      <c r="CZ21" s="273"/>
      <c r="DA21" s="273"/>
      <c r="DB21" s="273"/>
      <c r="DC21" s="273"/>
      <c r="DD21" s="273"/>
      <c r="DE21" s="273"/>
      <c r="DF21" s="273"/>
      <c r="DG21" s="273"/>
      <c r="DH21" s="273"/>
      <c r="DI21" s="273"/>
      <c r="DJ21" s="273"/>
      <c r="DK21" s="273"/>
      <c r="DL21" s="273"/>
      <c r="DM21" s="273"/>
      <c r="DN21" s="273"/>
      <c r="DO21" s="273"/>
      <c r="DP21" s="273"/>
      <c r="DQ21" s="273"/>
      <c r="DR21" s="273"/>
      <c r="DS21" s="273"/>
      <c r="DT21" s="273"/>
      <c r="DU21" s="273"/>
      <c r="DV21" s="273"/>
      <c r="DW21" s="273"/>
      <c r="DX21" s="273"/>
      <c r="DY21" s="273"/>
      <c r="DZ21" s="273"/>
      <c r="EA21" s="273"/>
      <c r="EB21" s="273"/>
      <c r="EC21" s="273"/>
      <c r="ED21" s="273"/>
      <c r="EE21" s="273"/>
      <c r="EF21" s="273"/>
      <c r="EG21" s="273"/>
      <c r="EH21" s="273"/>
      <c r="EI21" s="273"/>
      <c r="EJ21" s="273"/>
      <c r="EK21" s="273"/>
      <c r="EL21" s="273"/>
      <c r="EM21" s="273"/>
      <c r="EN21" s="273"/>
      <c r="EO21" s="273"/>
      <c r="EP21" s="273"/>
      <c r="EQ21" s="273"/>
      <c r="ER21" s="273"/>
      <c r="ES21" s="273"/>
      <c r="ET21" s="273"/>
      <c r="EU21" s="273"/>
      <c r="EV21" s="273"/>
      <c r="EW21" s="273"/>
      <c r="EX21" s="273"/>
      <c r="EY21" s="273"/>
      <c r="EZ21" s="273"/>
      <c r="FA21" s="273"/>
      <c r="FB21" s="273"/>
      <c r="FC21" s="273"/>
      <c r="FD21" s="273"/>
      <c r="FE21" s="273"/>
      <c r="FF21" s="273"/>
      <c r="FG21" s="273"/>
      <c r="FH21" s="273"/>
      <c r="FI21" s="273"/>
      <c r="FJ21" s="273"/>
      <c r="FK21" s="273"/>
      <c r="FL21" s="273"/>
      <c r="FM21" s="273"/>
      <c r="FN21" s="273"/>
      <c r="FO21" s="273"/>
      <c r="FP21" s="273"/>
      <c r="FQ21" s="273"/>
      <c r="FR21" s="273"/>
      <c r="FS21" s="273"/>
      <c r="FT21" s="273"/>
      <c r="FU21" s="273"/>
      <c r="FV21" s="273"/>
      <c r="FW21" s="273"/>
      <c r="FX21" s="273"/>
      <c r="FY21" s="273"/>
      <c r="FZ21" s="273"/>
      <c r="GA21" s="273"/>
      <c r="GB21" s="273"/>
      <c r="GC21" s="273"/>
      <c r="GD21" s="273"/>
      <c r="GE21" s="273"/>
      <c r="GF21" s="273"/>
      <c r="GG21" s="273"/>
      <c r="GH21" s="273"/>
      <c r="GI21" s="273"/>
      <c r="GJ21" s="273"/>
      <c r="GK21" s="273"/>
      <c r="GL21" s="273"/>
      <c r="GM21" s="273"/>
      <c r="GN21" s="273"/>
      <c r="GO21" s="273"/>
      <c r="GP21" s="273"/>
      <c r="GQ21" s="273"/>
      <c r="GR21" s="273"/>
      <c r="GS21" s="273"/>
      <c r="GT21" s="273"/>
      <c r="GU21" s="273"/>
      <c r="GV21" s="273"/>
      <c r="GW21" s="273"/>
      <c r="GX21" s="273"/>
      <c r="GY21" s="273"/>
      <c r="GZ21" s="273"/>
      <c r="HA21" s="273"/>
      <c r="HB21" s="273"/>
      <c r="HC21" s="273"/>
      <c r="HD21" s="273"/>
      <c r="HE21" s="273"/>
      <c r="HF21" s="273"/>
      <c r="HG21" s="273"/>
    </row>
    <row r="22" spans="1:215" ht="15.6" x14ac:dyDescent="0.3">
      <c r="A22" s="434"/>
      <c r="B22" s="62"/>
      <c r="C22" s="63"/>
      <c r="D22" s="64"/>
      <c r="E22" s="65"/>
      <c r="F22" s="66"/>
      <c r="G22" s="67"/>
      <c r="H22" s="64"/>
      <c r="I22" s="65"/>
      <c r="J22" s="62"/>
      <c r="K22" s="67"/>
      <c r="L22" s="436"/>
      <c r="M22" s="65"/>
      <c r="N22" s="62"/>
      <c r="O22" s="67"/>
      <c r="P22" s="436"/>
      <c r="Q22" s="65"/>
      <c r="R22" s="62"/>
      <c r="S22" s="67"/>
      <c r="T22" s="436"/>
      <c r="U22" s="65"/>
      <c r="V22" s="62"/>
      <c r="W22" s="67"/>
      <c r="X22" s="68"/>
      <c r="Y22" s="435"/>
      <c r="Z22" s="69">
        <f t="shared" si="0"/>
        <v>0</v>
      </c>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c r="BP22" s="273"/>
      <c r="BQ22" s="273"/>
      <c r="BR22" s="273"/>
      <c r="BS22" s="273"/>
      <c r="BT22" s="273"/>
      <c r="BU22" s="273"/>
      <c r="BV22" s="273"/>
      <c r="BW22" s="273"/>
      <c r="BX22" s="273"/>
      <c r="BY22" s="273"/>
      <c r="BZ22" s="273"/>
      <c r="CA22" s="273"/>
      <c r="CB22" s="273"/>
      <c r="CC22" s="273"/>
      <c r="CD22" s="273"/>
      <c r="CE22" s="273"/>
      <c r="CF22" s="273"/>
      <c r="CG22" s="273"/>
      <c r="CH22" s="273"/>
      <c r="CI22" s="273"/>
      <c r="CJ22" s="273"/>
      <c r="CK22" s="273"/>
      <c r="CL22" s="273"/>
      <c r="CM22" s="273"/>
      <c r="CN22" s="273"/>
      <c r="CO22" s="273"/>
      <c r="CP22" s="273"/>
      <c r="CQ22" s="273"/>
      <c r="CR22" s="273"/>
      <c r="CS22" s="273"/>
      <c r="CT22" s="273"/>
      <c r="CU22" s="273"/>
      <c r="CV22" s="273"/>
      <c r="CW22" s="273"/>
      <c r="CX22" s="273"/>
      <c r="CY22" s="273"/>
      <c r="CZ22" s="273"/>
      <c r="DA22" s="273"/>
      <c r="DB22" s="273"/>
      <c r="DC22" s="273"/>
      <c r="DD22" s="273"/>
      <c r="DE22" s="273"/>
      <c r="DF22" s="273"/>
      <c r="DG22" s="273"/>
      <c r="DH22" s="273"/>
      <c r="DI22" s="273"/>
      <c r="DJ22" s="273"/>
      <c r="DK22" s="273"/>
      <c r="DL22" s="273"/>
      <c r="DM22" s="273"/>
      <c r="DN22" s="273"/>
      <c r="DO22" s="273"/>
      <c r="DP22" s="273"/>
      <c r="DQ22" s="273"/>
      <c r="DR22" s="273"/>
      <c r="DS22" s="273"/>
      <c r="DT22" s="273"/>
      <c r="DU22" s="273"/>
      <c r="DV22" s="273"/>
      <c r="DW22" s="273"/>
      <c r="DX22" s="273"/>
      <c r="DY22" s="273"/>
      <c r="DZ22" s="273"/>
      <c r="EA22" s="273"/>
      <c r="EB22" s="273"/>
      <c r="EC22" s="273"/>
      <c r="ED22" s="273"/>
      <c r="EE22" s="273"/>
      <c r="EF22" s="273"/>
      <c r="EG22" s="273"/>
      <c r="EH22" s="273"/>
      <c r="EI22" s="273"/>
      <c r="EJ22" s="273"/>
      <c r="EK22" s="273"/>
      <c r="EL22" s="273"/>
      <c r="EM22" s="273"/>
      <c r="EN22" s="273"/>
      <c r="EO22" s="273"/>
      <c r="EP22" s="273"/>
      <c r="EQ22" s="273"/>
      <c r="ER22" s="273"/>
      <c r="ES22" s="273"/>
      <c r="ET22" s="273"/>
      <c r="EU22" s="273"/>
      <c r="EV22" s="273"/>
      <c r="EW22" s="273"/>
      <c r="EX22" s="273"/>
      <c r="EY22" s="273"/>
      <c r="EZ22" s="273"/>
      <c r="FA22" s="273"/>
      <c r="FB22" s="273"/>
      <c r="FC22" s="273"/>
      <c r="FD22" s="273"/>
      <c r="FE22" s="273"/>
      <c r="FF22" s="273"/>
      <c r="FG22" s="273"/>
      <c r="FH22" s="273"/>
      <c r="FI22" s="273"/>
      <c r="FJ22" s="273"/>
      <c r="FK22" s="273"/>
      <c r="FL22" s="273"/>
      <c r="FM22" s="273"/>
      <c r="FN22" s="273"/>
      <c r="FO22" s="273"/>
      <c r="FP22" s="273"/>
      <c r="FQ22" s="273"/>
      <c r="FR22" s="273"/>
      <c r="FS22" s="273"/>
      <c r="FT22" s="273"/>
      <c r="FU22" s="273"/>
      <c r="FV22" s="273"/>
      <c r="FW22" s="273"/>
      <c r="FX22" s="273"/>
      <c r="FY22" s="273"/>
      <c r="FZ22" s="273"/>
      <c r="GA22" s="273"/>
      <c r="GB22" s="273"/>
      <c r="GC22" s="273"/>
      <c r="GD22" s="273"/>
      <c r="GE22" s="273"/>
      <c r="GF22" s="273"/>
      <c r="GG22" s="273"/>
      <c r="GH22" s="273"/>
      <c r="GI22" s="273"/>
      <c r="GJ22" s="273"/>
      <c r="GK22" s="273"/>
      <c r="GL22" s="273"/>
      <c r="GM22" s="273"/>
      <c r="GN22" s="273"/>
      <c r="GO22" s="273"/>
      <c r="GP22" s="273"/>
      <c r="GQ22" s="273"/>
      <c r="GR22" s="273"/>
      <c r="GS22" s="273"/>
      <c r="GT22" s="273"/>
      <c r="GU22" s="273"/>
      <c r="GV22" s="273"/>
      <c r="GW22" s="273"/>
      <c r="GX22" s="273"/>
      <c r="GY22" s="273"/>
      <c r="GZ22" s="273"/>
      <c r="HA22" s="273"/>
      <c r="HB22" s="273"/>
      <c r="HC22" s="273"/>
      <c r="HD22" s="273"/>
      <c r="HE22" s="273"/>
      <c r="HF22" s="273"/>
      <c r="HG22" s="273"/>
    </row>
    <row r="23" spans="1:215" s="274" customFormat="1" ht="15.6" x14ac:dyDescent="0.3">
      <c r="A23" s="434"/>
      <c r="B23" s="70"/>
      <c r="C23" s="67"/>
      <c r="D23" s="64"/>
      <c r="E23" s="65"/>
      <c r="F23" s="66"/>
      <c r="G23" s="67"/>
      <c r="H23" s="64"/>
      <c r="I23" s="65"/>
      <c r="J23" s="70"/>
      <c r="K23" s="67"/>
      <c r="L23" s="64"/>
      <c r="M23" s="65"/>
      <c r="N23" s="70"/>
      <c r="O23" s="67"/>
      <c r="P23" s="64"/>
      <c r="Q23" s="65"/>
      <c r="R23" s="70"/>
      <c r="S23" s="67"/>
      <c r="T23" s="64"/>
      <c r="U23" s="65"/>
      <c r="V23" s="70"/>
      <c r="W23" s="67"/>
      <c r="X23" s="71"/>
      <c r="Y23" s="435"/>
      <c r="Z23" s="72">
        <f t="shared" si="0"/>
        <v>0</v>
      </c>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3"/>
      <c r="BZ23" s="273"/>
      <c r="CA23" s="273"/>
      <c r="CB23" s="273"/>
      <c r="CC23" s="273"/>
      <c r="CD23" s="273"/>
      <c r="CE23" s="273"/>
      <c r="CF23" s="273"/>
      <c r="CG23" s="273"/>
      <c r="CH23" s="273"/>
      <c r="CI23" s="273"/>
      <c r="CJ23" s="273"/>
      <c r="CK23" s="273"/>
      <c r="CL23" s="273"/>
      <c r="CM23" s="273"/>
      <c r="CN23" s="273"/>
      <c r="CO23" s="273"/>
      <c r="CP23" s="273"/>
      <c r="CQ23" s="273"/>
      <c r="CR23" s="273"/>
      <c r="CS23" s="273"/>
      <c r="CT23" s="273"/>
      <c r="CU23" s="273"/>
      <c r="CV23" s="273"/>
      <c r="CW23" s="273"/>
      <c r="CX23" s="273"/>
      <c r="CY23" s="273"/>
      <c r="CZ23" s="273"/>
      <c r="DA23" s="273"/>
      <c r="DB23" s="273"/>
      <c r="DC23" s="273"/>
      <c r="DD23" s="273"/>
      <c r="DE23" s="273"/>
      <c r="DF23" s="273"/>
      <c r="DG23" s="273"/>
      <c r="DH23" s="273"/>
      <c r="DI23" s="273"/>
      <c r="DJ23" s="273"/>
      <c r="DK23" s="273"/>
      <c r="DL23" s="273"/>
      <c r="DM23" s="273"/>
      <c r="DN23" s="273"/>
      <c r="DO23" s="273"/>
      <c r="DP23" s="273"/>
      <c r="DQ23" s="273"/>
      <c r="DR23" s="273"/>
      <c r="DS23" s="273"/>
      <c r="DT23" s="273"/>
      <c r="DU23" s="273"/>
      <c r="DV23" s="273"/>
      <c r="DW23" s="273"/>
      <c r="DX23" s="273"/>
      <c r="DY23" s="273"/>
      <c r="DZ23" s="273"/>
      <c r="EA23" s="273"/>
      <c r="EB23" s="273"/>
      <c r="EC23" s="273"/>
      <c r="ED23" s="273"/>
      <c r="EE23" s="273"/>
      <c r="EF23" s="273"/>
      <c r="EG23" s="273"/>
      <c r="EH23" s="273"/>
      <c r="EI23" s="273"/>
      <c r="EJ23" s="273"/>
      <c r="EK23" s="273"/>
      <c r="EL23" s="273"/>
      <c r="EM23" s="273"/>
      <c r="EN23" s="273"/>
      <c r="EO23" s="273"/>
      <c r="EP23" s="273"/>
      <c r="EQ23" s="273"/>
      <c r="ER23" s="273"/>
      <c r="ES23" s="273"/>
      <c r="ET23" s="273"/>
      <c r="EU23" s="273"/>
      <c r="EV23" s="273"/>
      <c r="EW23" s="273"/>
      <c r="EX23" s="273"/>
      <c r="EY23" s="273"/>
      <c r="EZ23" s="273"/>
      <c r="FA23" s="273"/>
      <c r="FB23" s="273"/>
      <c r="FC23" s="273"/>
      <c r="FD23" s="273"/>
      <c r="FE23" s="273"/>
      <c r="FF23" s="273"/>
      <c r="FG23" s="273"/>
      <c r="FH23" s="273"/>
      <c r="FI23" s="273"/>
      <c r="FJ23" s="273"/>
      <c r="FK23" s="273"/>
      <c r="FL23" s="273"/>
      <c r="FM23" s="273"/>
      <c r="FN23" s="273"/>
      <c r="FO23" s="273"/>
      <c r="FP23" s="273"/>
      <c r="FQ23" s="273"/>
      <c r="FR23" s="273"/>
      <c r="FS23" s="273"/>
      <c r="FT23" s="273"/>
      <c r="FU23" s="273"/>
      <c r="FV23" s="273"/>
      <c r="FW23" s="273"/>
      <c r="FX23" s="273"/>
      <c r="FY23" s="273"/>
      <c r="FZ23" s="273"/>
      <c r="GA23" s="273"/>
      <c r="GB23" s="273"/>
      <c r="GC23" s="273"/>
      <c r="GD23" s="273"/>
      <c r="GE23" s="273"/>
      <c r="GF23" s="273"/>
      <c r="GG23" s="273"/>
      <c r="GH23" s="273"/>
      <c r="GI23" s="273"/>
      <c r="GJ23" s="273"/>
      <c r="GK23" s="273"/>
      <c r="GL23" s="273"/>
      <c r="GM23" s="273"/>
      <c r="GN23" s="273"/>
      <c r="GO23" s="273"/>
      <c r="GP23" s="273"/>
      <c r="GQ23" s="273"/>
      <c r="GR23" s="273"/>
      <c r="GS23" s="273"/>
      <c r="GT23" s="273"/>
      <c r="GU23" s="273"/>
      <c r="GV23" s="273"/>
      <c r="GW23" s="273"/>
      <c r="GX23" s="273"/>
      <c r="GY23" s="273"/>
      <c r="GZ23" s="273"/>
      <c r="HA23" s="273"/>
      <c r="HB23" s="273"/>
      <c r="HC23" s="273"/>
      <c r="HD23" s="273"/>
      <c r="HE23" s="273"/>
      <c r="HF23" s="273"/>
      <c r="HG23" s="273"/>
    </row>
    <row r="24" spans="1:215" ht="15.6" x14ac:dyDescent="0.3">
      <c r="A24" s="434"/>
      <c r="B24" s="62"/>
      <c r="C24" s="63"/>
      <c r="D24" s="64"/>
      <c r="E24" s="65"/>
      <c r="F24" s="66"/>
      <c r="G24" s="67"/>
      <c r="H24" s="64"/>
      <c r="I24" s="65"/>
      <c r="J24" s="62"/>
      <c r="K24" s="67"/>
      <c r="L24" s="436"/>
      <c r="M24" s="65"/>
      <c r="N24" s="62"/>
      <c r="O24" s="67"/>
      <c r="P24" s="436"/>
      <c r="Q24" s="65"/>
      <c r="R24" s="62"/>
      <c r="S24" s="67"/>
      <c r="T24" s="436"/>
      <c r="U24" s="65"/>
      <c r="V24" s="62"/>
      <c r="W24" s="67"/>
      <c r="X24" s="68"/>
      <c r="Y24" s="435"/>
      <c r="Z24" s="69">
        <f t="shared" si="0"/>
        <v>0</v>
      </c>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c r="CF24" s="273"/>
      <c r="CG24" s="273"/>
      <c r="CH24" s="273"/>
      <c r="CI24" s="273"/>
      <c r="CJ24" s="273"/>
      <c r="CK24" s="273"/>
      <c r="CL24" s="273"/>
      <c r="CM24" s="273"/>
      <c r="CN24" s="273"/>
      <c r="CO24" s="273"/>
      <c r="CP24" s="273"/>
      <c r="CQ24" s="273"/>
      <c r="CR24" s="273"/>
      <c r="CS24" s="273"/>
      <c r="CT24" s="273"/>
      <c r="CU24" s="273"/>
      <c r="CV24" s="273"/>
      <c r="CW24" s="273"/>
      <c r="CX24" s="273"/>
      <c r="CY24" s="273"/>
      <c r="CZ24" s="273"/>
      <c r="DA24" s="273"/>
      <c r="DB24" s="273"/>
      <c r="DC24" s="273"/>
      <c r="DD24" s="273"/>
      <c r="DE24" s="273"/>
      <c r="DF24" s="273"/>
      <c r="DG24" s="273"/>
      <c r="DH24" s="273"/>
      <c r="DI24" s="273"/>
      <c r="DJ24" s="273"/>
      <c r="DK24" s="273"/>
      <c r="DL24" s="273"/>
      <c r="DM24" s="273"/>
      <c r="DN24" s="273"/>
      <c r="DO24" s="273"/>
      <c r="DP24" s="273"/>
      <c r="DQ24" s="273"/>
      <c r="DR24" s="273"/>
      <c r="DS24" s="273"/>
      <c r="DT24" s="273"/>
      <c r="DU24" s="273"/>
      <c r="DV24" s="273"/>
      <c r="DW24" s="273"/>
      <c r="DX24" s="273"/>
      <c r="DY24" s="273"/>
      <c r="DZ24" s="273"/>
      <c r="EA24" s="273"/>
      <c r="EB24" s="273"/>
      <c r="EC24" s="273"/>
      <c r="ED24" s="273"/>
      <c r="EE24" s="273"/>
      <c r="EF24" s="273"/>
      <c r="EG24" s="273"/>
      <c r="EH24" s="273"/>
      <c r="EI24" s="273"/>
      <c r="EJ24" s="273"/>
      <c r="EK24" s="273"/>
      <c r="EL24" s="273"/>
      <c r="EM24" s="273"/>
      <c r="EN24" s="273"/>
      <c r="EO24" s="273"/>
      <c r="EP24" s="273"/>
      <c r="EQ24" s="273"/>
      <c r="ER24" s="273"/>
      <c r="ES24" s="273"/>
      <c r="ET24" s="273"/>
      <c r="EU24" s="273"/>
      <c r="EV24" s="273"/>
      <c r="EW24" s="273"/>
      <c r="EX24" s="273"/>
      <c r="EY24" s="273"/>
      <c r="EZ24" s="273"/>
      <c r="FA24" s="273"/>
      <c r="FB24" s="273"/>
      <c r="FC24" s="273"/>
      <c r="FD24" s="273"/>
      <c r="FE24" s="273"/>
      <c r="FF24" s="273"/>
      <c r="FG24" s="273"/>
      <c r="FH24" s="273"/>
      <c r="FI24" s="273"/>
      <c r="FJ24" s="273"/>
      <c r="FK24" s="273"/>
      <c r="FL24" s="273"/>
      <c r="FM24" s="273"/>
      <c r="FN24" s="273"/>
      <c r="FO24" s="273"/>
      <c r="FP24" s="273"/>
      <c r="FQ24" s="273"/>
      <c r="FR24" s="273"/>
      <c r="FS24" s="273"/>
      <c r="FT24" s="273"/>
      <c r="FU24" s="273"/>
      <c r="FV24" s="273"/>
      <c r="FW24" s="273"/>
      <c r="FX24" s="273"/>
      <c r="FY24" s="273"/>
      <c r="FZ24" s="273"/>
      <c r="GA24" s="273"/>
      <c r="GB24" s="273"/>
      <c r="GC24" s="273"/>
      <c r="GD24" s="273"/>
      <c r="GE24" s="273"/>
      <c r="GF24" s="273"/>
      <c r="GG24" s="273"/>
      <c r="GH24" s="273"/>
      <c r="GI24" s="273"/>
      <c r="GJ24" s="273"/>
      <c r="GK24" s="273"/>
      <c r="GL24" s="273"/>
      <c r="GM24" s="273"/>
      <c r="GN24" s="273"/>
      <c r="GO24" s="273"/>
      <c r="GP24" s="273"/>
      <c r="GQ24" s="273"/>
      <c r="GR24" s="273"/>
      <c r="GS24" s="273"/>
      <c r="GT24" s="273"/>
      <c r="GU24" s="273"/>
      <c r="GV24" s="273"/>
      <c r="GW24" s="273"/>
      <c r="GX24" s="273"/>
      <c r="GY24" s="273"/>
      <c r="GZ24" s="273"/>
      <c r="HA24" s="273"/>
      <c r="HB24" s="273"/>
      <c r="HC24" s="273"/>
      <c r="HD24" s="273"/>
      <c r="HE24" s="273"/>
      <c r="HF24" s="273"/>
      <c r="HG24" s="273"/>
    </row>
    <row r="25" spans="1:215" s="274" customFormat="1" ht="15.6" x14ac:dyDescent="0.3">
      <c r="A25" s="434"/>
      <c r="B25" s="70"/>
      <c r="C25" s="67"/>
      <c r="D25" s="64"/>
      <c r="E25" s="65"/>
      <c r="F25" s="66"/>
      <c r="G25" s="67"/>
      <c r="H25" s="64"/>
      <c r="I25" s="65"/>
      <c r="J25" s="70"/>
      <c r="K25" s="67"/>
      <c r="L25" s="64"/>
      <c r="M25" s="65"/>
      <c r="N25" s="70"/>
      <c r="O25" s="67"/>
      <c r="P25" s="64"/>
      <c r="Q25" s="65"/>
      <c r="R25" s="70"/>
      <c r="S25" s="67"/>
      <c r="T25" s="64"/>
      <c r="U25" s="65"/>
      <c r="V25" s="70"/>
      <c r="W25" s="67"/>
      <c r="X25" s="71"/>
      <c r="Y25" s="435"/>
      <c r="Z25" s="72">
        <f t="shared" si="0"/>
        <v>0</v>
      </c>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c r="CF25" s="273"/>
      <c r="CG25" s="273"/>
      <c r="CH25" s="273"/>
      <c r="CI25" s="273"/>
      <c r="CJ25" s="273"/>
      <c r="CK25" s="273"/>
      <c r="CL25" s="273"/>
      <c r="CM25" s="273"/>
      <c r="CN25" s="273"/>
      <c r="CO25" s="273"/>
      <c r="CP25" s="273"/>
      <c r="CQ25" s="273"/>
      <c r="CR25" s="273"/>
      <c r="CS25" s="273"/>
      <c r="CT25" s="273"/>
      <c r="CU25" s="273"/>
      <c r="CV25" s="273"/>
      <c r="CW25" s="273"/>
      <c r="CX25" s="273"/>
      <c r="CY25" s="273"/>
      <c r="CZ25" s="273"/>
      <c r="DA25" s="273"/>
      <c r="DB25" s="273"/>
      <c r="DC25" s="273"/>
      <c r="DD25" s="273"/>
      <c r="DE25" s="273"/>
      <c r="DF25" s="273"/>
      <c r="DG25" s="273"/>
      <c r="DH25" s="273"/>
      <c r="DI25" s="273"/>
      <c r="DJ25" s="273"/>
      <c r="DK25" s="273"/>
      <c r="DL25" s="273"/>
      <c r="DM25" s="273"/>
      <c r="DN25" s="273"/>
      <c r="DO25" s="273"/>
      <c r="DP25" s="273"/>
      <c r="DQ25" s="273"/>
      <c r="DR25" s="273"/>
      <c r="DS25" s="273"/>
      <c r="DT25" s="273"/>
      <c r="DU25" s="273"/>
      <c r="DV25" s="273"/>
      <c r="DW25" s="273"/>
      <c r="DX25" s="273"/>
      <c r="DY25" s="273"/>
      <c r="DZ25" s="273"/>
      <c r="EA25" s="273"/>
      <c r="EB25" s="273"/>
      <c r="EC25" s="273"/>
      <c r="ED25" s="273"/>
      <c r="EE25" s="273"/>
      <c r="EF25" s="273"/>
      <c r="EG25" s="273"/>
      <c r="EH25" s="273"/>
      <c r="EI25" s="273"/>
      <c r="EJ25" s="273"/>
      <c r="EK25" s="273"/>
      <c r="EL25" s="273"/>
      <c r="EM25" s="273"/>
      <c r="EN25" s="273"/>
      <c r="EO25" s="273"/>
      <c r="EP25" s="273"/>
      <c r="EQ25" s="273"/>
      <c r="ER25" s="273"/>
      <c r="ES25" s="273"/>
      <c r="ET25" s="273"/>
      <c r="EU25" s="273"/>
      <c r="EV25" s="273"/>
      <c r="EW25" s="273"/>
      <c r="EX25" s="273"/>
      <c r="EY25" s="273"/>
      <c r="EZ25" s="273"/>
      <c r="FA25" s="273"/>
      <c r="FB25" s="273"/>
      <c r="FC25" s="273"/>
      <c r="FD25" s="273"/>
      <c r="FE25" s="273"/>
      <c r="FF25" s="273"/>
      <c r="FG25" s="273"/>
      <c r="FH25" s="273"/>
      <c r="FI25" s="273"/>
      <c r="FJ25" s="273"/>
      <c r="FK25" s="273"/>
      <c r="FL25" s="273"/>
      <c r="FM25" s="273"/>
      <c r="FN25" s="273"/>
      <c r="FO25" s="273"/>
      <c r="FP25" s="273"/>
      <c r="FQ25" s="273"/>
      <c r="FR25" s="273"/>
      <c r="FS25" s="273"/>
      <c r="FT25" s="273"/>
      <c r="FU25" s="273"/>
      <c r="FV25" s="273"/>
      <c r="FW25" s="273"/>
      <c r="FX25" s="273"/>
      <c r="FY25" s="273"/>
      <c r="FZ25" s="273"/>
      <c r="GA25" s="273"/>
      <c r="GB25" s="273"/>
      <c r="GC25" s="273"/>
      <c r="GD25" s="273"/>
      <c r="GE25" s="273"/>
      <c r="GF25" s="273"/>
      <c r="GG25" s="273"/>
      <c r="GH25" s="273"/>
      <c r="GI25" s="273"/>
      <c r="GJ25" s="273"/>
      <c r="GK25" s="273"/>
      <c r="GL25" s="273"/>
      <c r="GM25" s="273"/>
      <c r="GN25" s="273"/>
      <c r="GO25" s="273"/>
      <c r="GP25" s="273"/>
      <c r="GQ25" s="273"/>
      <c r="GR25" s="273"/>
      <c r="GS25" s="273"/>
      <c r="GT25" s="273"/>
      <c r="GU25" s="273"/>
      <c r="GV25" s="273"/>
      <c r="GW25" s="273"/>
      <c r="GX25" s="273"/>
      <c r="GY25" s="273"/>
      <c r="GZ25" s="273"/>
      <c r="HA25" s="273"/>
      <c r="HB25" s="273"/>
      <c r="HC25" s="273"/>
      <c r="HD25" s="273"/>
      <c r="HE25" s="273"/>
      <c r="HF25" s="273"/>
      <c r="HG25" s="273"/>
    </row>
    <row r="26" spans="1:215" ht="15.6" x14ac:dyDescent="0.3">
      <c r="A26" s="434"/>
      <c r="B26" s="62"/>
      <c r="C26" s="63"/>
      <c r="D26" s="64"/>
      <c r="E26" s="65"/>
      <c r="F26" s="66"/>
      <c r="G26" s="67"/>
      <c r="H26" s="64"/>
      <c r="I26" s="65"/>
      <c r="J26" s="62"/>
      <c r="K26" s="67"/>
      <c r="L26" s="436"/>
      <c r="M26" s="65"/>
      <c r="N26" s="62"/>
      <c r="O26" s="67"/>
      <c r="P26" s="436"/>
      <c r="Q26" s="65"/>
      <c r="R26" s="62"/>
      <c r="S26" s="67"/>
      <c r="T26" s="436"/>
      <c r="U26" s="65"/>
      <c r="V26" s="62"/>
      <c r="W26" s="67"/>
      <c r="X26" s="68"/>
      <c r="Y26" s="435"/>
      <c r="Z26" s="69">
        <f t="shared" si="0"/>
        <v>0</v>
      </c>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c r="CG26" s="273"/>
      <c r="CH26" s="273"/>
      <c r="CI26" s="273"/>
      <c r="CJ26" s="273"/>
      <c r="CK26" s="273"/>
      <c r="CL26" s="273"/>
      <c r="CM26" s="273"/>
      <c r="CN26" s="273"/>
      <c r="CO26" s="273"/>
      <c r="CP26" s="273"/>
      <c r="CQ26" s="273"/>
      <c r="CR26" s="273"/>
      <c r="CS26" s="273"/>
      <c r="CT26" s="273"/>
      <c r="CU26" s="273"/>
      <c r="CV26" s="273"/>
      <c r="CW26" s="273"/>
      <c r="CX26" s="273"/>
      <c r="CY26" s="273"/>
      <c r="CZ26" s="273"/>
      <c r="DA26" s="273"/>
      <c r="DB26" s="273"/>
      <c r="DC26" s="273"/>
      <c r="DD26" s="273"/>
      <c r="DE26" s="273"/>
      <c r="DF26" s="273"/>
      <c r="DG26" s="273"/>
      <c r="DH26" s="273"/>
      <c r="DI26" s="273"/>
      <c r="DJ26" s="273"/>
      <c r="DK26" s="273"/>
      <c r="DL26" s="273"/>
      <c r="DM26" s="273"/>
      <c r="DN26" s="273"/>
      <c r="DO26" s="273"/>
      <c r="DP26" s="273"/>
      <c r="DQ26" s="273"/>
      <c r="DR26" s="273"/>
      <c r="DS26" s="273"/>
      <c r="DT26" s="273"/>
      <c r="DU26" s="273"/>
      <c r="DV26" s="273"/>
      <c r="DW26" s="273"/>
      <c r="DX26" s="273"/>
      <c r="DY26" s="273"/>
      <c r="DZ26" s="273"/>
      <c r="EA26" s="273"/>
      <c r="EB26" s="273"/>
      <c r="EC26" s="273"/>
      <c r="ED26" s="273"/>
      <c r="EE26" s="273"/>
      <c r="EF26" s="273"/>
      <c r="EG26" s="273"/>
      <c r="EH26" s="273"/>
      <c r="EI26" s="273"/>
      <c r="EJ26" s="273"/>
      <c r="EK26" s="273"/>
      <c r="EL26" s="273"/>
      <c r="EM26" s="273"/>
      <c r="EN26" s="273"/>
      <c r="EO26" s="273"/>
      <c r="EP26" s="273"/>
      <c r="EQ26" s="273"/>
      <c r="ER26" s="273"/>
      <c r="ES26" s="273"/>
      <c r="ET26" s="273"/>
      <c r="EU26" s="273"/>
      <c r="EV26" s="273"/>
      <c r="EW26" s="273"/>
      <c r="EX26" s="273"/>
      <c r="EY26" s="273"/>
      <c r="EZ26" s="273"/>
      <c r="FA26" s="273"/>
      <c r="FB26" s="273"/>
      <c r="FC26" s="273"/>
      <c r="FD26" s="273"/>
      <c r="FE26" s="273"/>
      <c r="FF26" s="273"/>
      <c r="FG26" s="273"/>
      <c r="FH26" s="273"/>
      <c r="FI26" s="273"/>
      <c r="FJ26" s="273"/>
      <c r="FK26" s="273"/>
      <c r="FL26" s="273"/>
      <c r="FM26" s="273"/>
      <c r="FN26" s="273"/>
      <c r="FO26" s="273"/>
      <c r="FP26" s="273"/>
      <c r="FQ26" s="273"/>
      <c r="FR26" s="273"/>
      <c r="FS26" s="273"/>
      <c r="FT26" s="273"/>
      <c r="FU26" s="273"/>
      <c r="FV26" s="273"/>
      <c r="FW26" s="273"/>
      <c r="FX26" s="273"/>
      <c r="FY26" s="273"/>
      <c r="FZ26" s="273"/>
      <c r="GA26" s="273"/>
      <c r="GB26" s="273"/>
      <c r="GC26" s="273"/>
      <c r="GD26" s="273"/>
      <c r="GE26" s="273"/>
      <c r="GF26" s="273"/>
      <c r="GG26" s="273"/>
      <c r="GH26" s="273"/>
      <c r="GI26" s="273"/>
      <c r="GJ26" s="273"/>
      <c r="GK26" s="273"/>
      <c r="GL26" s="273"/>
      <c r="GM26" s="273"/>
      <c r="GN26" s="273"/>
      <c r="GO26" s="273"/>
      <c r="GP26" s="273"/>
      <c r="GQ26" s="273"/>
      <c r="GR26" s="273"/>
      <c r="GS26" s="273"/>
      <c r="GT26" s="273"/>
      <c r="GU26" s="273"/>
      <c r="GV26" s="273"/>
      <c r="GW26" s="273"/>
      <c r="GX26" s="273"/>
      <c r="GY26" s="273"/>
      <c r="GZ26" s="273"/>
      <c r="HA26" s="273"/>
      <c r="HB26" s="273"/>
      <c r="HC26" s="273"/>
      <c r="HD26" s="273"/>
      <c r="HE26" s="273"/>
      <c r="HF26" s="273"/>
      <c r="HG26" s="273"/>
    </row>
    <row r="27" spans="1:215" s="274" customFormat="1" ht="15.6" x14ac:dyDescent="0.3">
      <c r="A27" s="434"/>
      <c r="B27" s="70"/>
      <c r="C27" s="67"/>
      <c r="D27" s="64"/>
      <c r="E27" s="65"/>
      <c r="F27" s="66"/>
      <c r="G27" s="67"/>
      <c r="H27" s="64"/>
      <c r="I27" s="65"/>
      <c r="J27" s="70"/>
      <c r="K27" s="67"/>
      <c r="L27" s="64"/>
      <c r="M27" s="65"/>
      <c r="N27" s="70"/>
      <c r="O27" s="67"/>
      <c r="P27" s="64"/>
      <c r="Q27" s="65"/>
      <c r="R27" s="70"/>
      <c r="S27" s="67"/>
      <c r="T27" s="64"/>
      <c r="U27" s="65"/>
      <c r="V27" s="70"/>
      <c r="W27" s="67"/>
      <c r="X27" s="71"/>
      <c r="Y27" s="435"/>
      <c r="Z27" s="72">
        <f t="shared" si="0"/>
        <v>0</v>
      </c>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3"/>
      <c r="BZ27" s="273"/>
      <c r="CA27" s="273"/>
      <c r="CB27" s="273"/>
      <c r="CC27" s="273"/>
      <c r="CD27" s="273"/>
      <c r="CE27" s="273"/>
      <c r="CF27" s="273"/>
      <c r="CG27" s="273"/>
      <c r="CH27" s="273"/>
      <c r="CI27" s="273"/>
      <c r="CJ27" s="273"/>
      <c r="CK27" s="273"/>
      <c r="CL27" s="273"/>
      <c r="CM27" s="273"/>
      <c r="CN27" s="273"/>
      <c r="CO27" s="273"/>
      <c r="CP27" s="273"/>
      <c r="CQ27" s="273"/>
      <c r="CR27" s="273"/>
      <c r="CS27" s="273"/>
      <c r="CT27" s="273"/>
      <c r="CU27" s="273"/>
      <c r="CV27" s="273"/>
      <c r="CW27" s="273"/>
      <c r="CX27" s="273"/>
      <c r="CY27" s="273"/>
      <c r="CZ27" s="273"/>
      <c r="DA27" s="273"/>
      <c r="DB27" s="273"/>
      <c r="DC27" s="273"/>
      <c r="DD27" s="273"/>
      <c r="DE27" s="273"/>
      <c r="DF27" s="273"/>
      <c r="DG27" s="273"/>
      <c r="DH27" s="273"/>
      <c r="DI27" s="273"/>
      <c r="DJ27" s="273"/>
      <c r="DK27" s="273"/>
      <c r="DL27" s="273"/>
      <c r="DM27" s="273"/>
      <c r="DN27" s="273"/>
      <c r="DO27" s="273"/>
      <c r="DP27" s="273"/>
      <c r="DQ27" s="273"/>
      <c r="DR27" s="273"/>
      <c r="DS27" s="273"/>
      <c r="DT27" s="273"/>
      <c r="DU27" s="273"/>
      <c r="DV27" s="273"/>
      <c r="DW27" s="273"/>
      <c r="DX27" s="273"/>
      <c r="DY27" s="273"/>
      <c r="DZ27" s="273"/>
      <c r="EA27" s="273"/>
      <c r="EB27" s="273"/>
      <c r="EC27" s="273"/>
      <c r="ED27" s="273"/>
      <c r="EE27" s="273"/>
      <c r="EF27" s="273"/>
      <c r="EG27" s="273"/>
      <c r="EH27" s="273"/>
      <c r="EI27" s="273"/>
      <c r="EJ27" s="273"/>
      <c r="EK27" s="273"/>
      <c r="EL27" s="273"/>
      <c r="EM27" s="273"/>
      <c r="EN27" s="273"/>
      <c r="EO27" s="273"/>
      <c r="EP27" s="273"/>
      <c r="EQ27" s="273"/>
      <c r="ER27" s="273"/>
      <c r="ES27" s="273"/>
      <c r="ET27" s="273"/>
      <c r="EU27" s="273"/>
      <c r="EV27" s="273"/>
      <c r="EW27" s="273"/>
      <c r="EX27" s="273"/>
      <c r="EY27" s="273"/>
      <c r="EZ27" s="273"/>
      <c r="FA27" s="273"/>
      <c r="FB27" s="273"/>
      <c r="FC27" s="273"/>
      <c r="FD27" s="273"/>
      <c r="FE27" s="273"/>
      <c r="FF27" s="273"/>
      <c r="FG27" s="273"/>
      <c r="FH27" s="273"/>
      <c r="FI27" s="273"/>
      <c r="FJ27" s="273"/>
      <c r="FK27" s="273"/>
      <c r="FL27" s="273"/>
      <c r="FM27" s="273"/>
      <c r="FN27" s="273"/>
      <c r="FO27" s="273"/>
      <c r="FP27" s="273"/>
      <c r="FQ27" s="273"/>
      <c r="FR27" s="273"/>
      <c r="FS27" s="273"/>
      <c r="FT27" s="273"/>
      <c r="FU27" s="273"/>
      <c r="FV27" s="273"/>
      <c r="FW27" s="273"/>
      <c r="FX27" s="273"/>
      <c r="FY27" s="273"/>
      <c r="FZ27" s="273"/>
      <c r="GA27" s="273"/>
      <c r="GB27" s="273"/>
      <c r="GC27" s="273"/>
      <c r="GD27" s="273"/>
      <c r="GE27" s="273"/>
      <c r="GF27" s="273"/>
      <c r="GG27" s="273"/>
      <c r="GH27" s="273"/>
      <c r="GI27" s="273"/>
      <c r="GJ27" s="273"/>
      <c r="GK27" s="273"/>
      <c r="GL27" s="273"/>
      <c r="GM27" s="273"/>
      <c r="GN27" s="273"/>
      <c r="GO27" s="273"/>
      <c r="GP27" s="273"/>
      <c r="GQ27" s="273"/>
      <c r="GR27" s="273"/>
      <c r="GS27" s="273"/>
      <c r="GT27" s="273"/>
      <c r="GU27" s="273"/>
      <c r="GV27" s="273"/>
      <c r="GW27" s="273"/>
      <c r="GX27" s="273"/>
      <c r="GY27" s="273"/>
      <c r="GZ27" s="273"/>
      <c r="HA27" s="273"/>
      <c r="HB27" s="273"/>
      <c r="HC27" s="273"/>
      <c r="HD27" s="273"/>
      <c r="HE27" s="273"/>
      <c r="HF27" s="273"/>
      <c r="HG27" s="273"/>
    </row>
    <row r="28" spans="1:215" ht="15.6" x14ac:dyDescent="0.3">
      <c r="A28" s="434"/>
      <c r="B28" s="62"/>
      <c r="C28" s="63"/>
      <c r="D28" s="64"/>
      <c r="E28" s="65"/>
      <c r="F28" s="66"/>
      <c r="G28" s="67"/>
      <c r="H28" s="64"/>
      <c r="I28" s="65"/>
      <c r="J28" s="62"/>
      <c r="K28" s="67"/>
      <c r="L28" s="436"/>
      <c r="M28" s="65"/>
      <c r="N28" s="62"/>
      <c r="O28" s="67"/>
      <c r="P28" s="436"/>
      <c r="Q28" s="65"/>
      <c r="R28" s="62"/>
      <c r="S28" s="67"/>
      <c r="T28" s="436"/>
      <c r="U28" s="65"/>
      <c r="V28" s="62"/>
      <c r="W28" s="67"/>
      <c r="X28" s="68"/>
      <c r="Y28" s="435"/>
      <c r="Z28" s="69">
        <f t="shared" si="0"/>
        <v>0</v>
      </c>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c r="CD28" s="273"/>
      <c r="CE28" s="273"/>
      <c r="CF28" s="273"/>
      <c r="CG28" s="273"/>
      <c r="CH28" s="273"/>
      <c r="CI28" s="273"/>
      <c r="CJ28" s="273"/>
      <c r="CK28" s="273"/>
      <c r="CL28" s="273"/>
      <c r="CM28" s="273"/>
      <c r="CN28" s="273"/>
      <c r="CO28" s="273"/>
      <c r="CP28" s="273"/>
      <c r="CQ28" s="273"/>
      <c r="CR28" s="273"/>
      <c r="CS28" s="273"/>
      <c r="CT28" s="273"/>
      <c r="CU28" s="273"/>
      <c r="CV28" s="273"/>
      <c r="CW28" s="273"/>
      <c r="CX28" s="273"/>
      <c r="CY28" s="273"/>
      <c r="CZ28" s="273"/>
      <c r="DA28" s="273"/>
      <c r="DB28" s="273"/>
      <c r="DC28" s="273"/>
      <c r="DD28" s="273"/>
      <c r="DE28" s="273"/>
      <c r="DF28" s="273"/>
      <c r="DG28" s="273"/>
      <c r="DH28" s="273"/>
      <c r="DI28" s="273"/>
      <c r="DJ28" s="273"/>
      <c r="DK28" s="273"/>
      <c r="DL28" s="273"/>
      <c r="DM28" s="273"/>
      <c r="DN28" s="273"/>
      <c r="DO28" s="273"/>
      <c r="DP28" s="273"/>
      <c r="DQ28" s="273"/>
      <c r="DR28" s="273"/>
      <c r="DS28" s="273"/>
      <c r="DT28" s="273"/>
      <c r="DU28" s="273"/>
      <c r="DV28" s="273"/>
      <c r="DW28" s="273"/>
      <c r="DX28" s="273"/>
      <c r="DY28" s="273"/>
      <c r="DZ28" s="273"/>
      <c r="EA28" s="273"/>
      <c r="EB28" s="273"/>
      <c r="EC28" s="273"/>
      <c r="ED28" s="273"/>
      <c r="EE28" s="273"/>
      <c r="EF28" s="273"/>
      <c r="EG28" s="273"/>
      <c r="EH28" s="273"/>
      <c r="EI28" s="273"/>
      <c r="EJ28" s="273"/>
      <c r="EK28" s="273"/>
      <c r="EL28" s="273"/>
      <c r="EM28" s="273"/>
      <c r="EN28" s="273"/>
      <c r="EO28" s="273"/>
      <c r="EP28" s="273"/>
      <c r="EQ28" s="273"/>
      <c r="ER28" s="273"/>
      <c r="ES28" s="273"/>
      <c r="ET28" s="273"/>
      <c r="EU28" s="273"/>
      <c r="EV28" s="273"/>
      <c r="EW28" s="273"/>
      <c r="EX28" s="273"/>
      <c r="EY28" s="273"/>
      <c r="EZ28" s="273"/>
      <c r="FA28" s="273"/>
      <c r="FB28" s="273"/>
      <c r="FC28" s="273"/>
      <c r="FD28" s="273"/>
      <c r="FE28" s="273"/>
      <c r="FF28" s="273"/>
      <c r="FG28" s="273"/>
      <c r="FH28" s="273"/>
      <c r="FI28" s="273"/>
      <c r="FJ28" s="273"/>
      <c r="FK28" s="273"/>
      <c r="FL28" s="273"/>
      <c r="FM28" s="273"/>
      <c r="FN28" s="273"/>
      <c r="FO28" s="273"/>
      <c r="FP28" s="273"/>
      <c r="FQ28" s="273"/>
      <c r="FR28" s="273"/>
      <c r="FS28" s="273"/>
      <c r="FT28" s="273"/>
      <c r="FU28" s="273"/>
      <c r="FV28" s="273"/>
      <c r="FW28" s="273"/>
      <c r="FX28" s="273"/>
      <c r="FY28" s="273"/>
      <c r="FZ28" s="273"/>
      <c r="GA28" s="273"/>
      <c r="GB28" s="273"/>
      <c r="GC28" s="273"/>
      <c r="GD28" s="273"/>
      <c r="GE28" s="273"/>
      <c r="GF28" s="273"/>
      <c r="GG28" s="273"/>
      <c r="GH28" s="273"/>
      <c r="GI28" s="273"/>
      <c r="GJ28" s="273"/>
      <c r="GK28" s="273"/>
      <c r="GL28" s="273"/>
      <c r="GM28" s="273"/>
      <c r="GN28" s="273"/>
      <c r="GO28" s="273"/>
      <c r="GP28" s="273"/>
      <c r="GQ28" s="273"/>
      <c r="GR28" s="273"/>
      <c r="GS28" s="273"/>
      <c r="GT28" s="273"/>
      <c r="GU28" s="273"/>
      <c r="GV28" s="273"/>
      <c r="GW28" s="273"/>
      <c r="GX28" s="273"/>
      <c r="GY28" s="273"/>
      <c r="GZ28" s="273"/>
      <c r="HA28" s="273"/>
      <c r="HB28" s="273"/>
      <c r="HC28" s="273"/>
      <c r="HD28" s="273"/>
      <c r="HE28" s="273"/>
      <c r="HF28" s="273"/>
      <c r="HG28" s="273"/>
    </row>
    <row r="29" spans="1:215" s="274" customFormat="1" ht="15.6" x14ac:dyDescent="0.3">
      <c r="A29" s="434"/>
      <c r="B29" s="70"/>
      <c r="C29" s="67"/>
      <c r="D29" s="64"/>
      <c r="E29" s="65"/>
      <c r="F29" s="66"/>
      <c r="G29" s="67"/>
      <c r="H29" s="64"/>
      <c r="I29" s="65"/>
      <c r="J29" s="70"/>
      <c r="K29" s="67"/>
      <c r="L29" s="64"/>
      <c r="M29" s="65"/>
      <c r="N29" s="70"/>
      <c r="O29" s="67"/>
      <c r="P29" s="64"/>
      <c r="Q29" s="65"/>
      <c r="R29" s="70"/>
      <c r="S29" s="67"/>
      <c r="T29" s="64"/>
      <c r="U29" s="65"/>
      <c r="V29" s="70"/>
      <c r="W29" s="67"/>
      <c r="X29" s="71"/>
      <c r="Y29" s="435"/>
      <c r="Z29" s="72">
        <f t="shared" si="0"/>
        <v>0</v>
      </c>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3"/>
      <c r="BY29" s="273"/>
      <c r="BZ29" s="273"/>
      <c r="CA29" s="273"/>
      <c r="CB29" s="273"/>
      <c r="CC29" s="273"/>
      <c r="CD29" s="273"/>
      <c r="CE29" s="273"/>
      <c r="CF29" s="273"/>
      <c r="CG29" s="273"/>
      <c r="CH29" s="273"/>
      <c r="CI29" s="273"/>
      <c r="CJ29" s="273"/>
      <c r="CK29" s="273"/>
      <c r="CL29" s="273"/>
      <c r="CM29" s="273"/>
      <c r="CN29" s="273"/>
      <c r="CO29" s="273"/>
      <c r="CP29" s="273"/>
      <c r="CQ29" s="273"/>
      <c r="CR29" s="273"/>
      <c r="CS29" s="273"/>
      <c r="CT29" s="273"/>
      <c r="CU29" s="273"/>
      <c r="CV29" s="273"/>
      <c r="CW29" s="273"/>
      <c r="CX29" s="273"/>
      <c r="CY29" s="273"/>
      <c r="CZ29" s="273"/>
      <c r="DA29" s="273"/>
      <c r="DB29" s="273"/>
      <c r="DC29" s="273"/>
      <c r="DD29" s="273"/>
      <c r="DE29" s="273"/>
      <c r="DF29" s="273"/>
      <c r="DG29" s="273"/>
      <c r="DH29" s="273"/>
      <c r="DI29" s="273"/>
      <c r="DJ29" s="273"/>
      <c r="DK29" s="273"/>
      <c r="DL29" s="273"/>
      <c r="DM29" s="273"/>
      <c r="DN29" s="273"/>
      <c r="DO29" s="273"/>
      <c r="DP29" s="273"/>
      <c r="DQ29" s="273"/>
      <c r="DR29" s="273"/>
      <c r="DS29" s="273"/>
      <c r="DT29" s="273"/>
      <c r="DU29" s="273"/>
      <c r="DV29" s="273"/>
      <c r="DW29" s="273"/>
      <c r="DX29" s="273"/>
      <c r="DY29" s="273"/>
      <c r="DZ29" s="273"/>
      <c r="EA29" s="273"/>
      <c r="EB29" s="273"/>
      <c r="EC29" s="273"/>
      <c r="ED29" s="273"/>
      <c r="EE29" s="273"/>
      <c r="EF29" s="273"/>
      <c r="EG29" s="273"/>
      <c r="EH29" s="273"/>
      <c r="EI29" s="273"/>
      <c r="EJ29" s="273"/>
      <c r="EK29" s="273"/>
      <c r="EL29" s="273"/>
      <c r="EM29" s="273"/>
      <c r="EN29" s="273"/>
      <c r="EO29" s="273"/>
      <c r="EP29" s="273"/>
      <c r="EQ29" s="273"/>
      <c r="ER29" s="273"/>
      <c r="ES29" s="273"/>
      <c r="ET29" s="273"/>
      <c r="EU29" s="273"/>
      <c r="EV29" s="273"/>
      <c r="EW29" s="273"/>
      <c r="EX29" s="273"/>
      <c r="EY29" s="273"/>
      <c r="EZ29" s="273"/>
      <c r="FA29" s="273"/>
      <c r="FB29" s="273"/>
      <c r="FC29" s="273"/>
      <c r="FD29" s="273"/>
      <c r="FE29" s="273"/>
      <c r="FF29" s="273"/>
      <c r="FG29" s="273"/>
      <c r="FH29" s="273"/>
      <c r="FI29" s="273"/>
      <c r="FJ29" s="273"/>
      <c r="FK29" s="273"/>
      <c r="FL29" s="273"/>
      <c r="FM29" s="273"/>
      <c r="FN29" s="273"/>
      <c r="FO29" s="273"/>
      <c r="FP29" s="273"/>
      <c r="FQ29" s="273"/>
      <c r="FR29" s="273"/>
      <c r="FS29" s="273"/>
      <c r="FT29" s="273"/>
      <c r="FU29" s="273"/>
      <c r="FV29" s="273"/>
      <c r="FW29" s="273"/>
      <c r="FX29" s="273"/>
      <c r="FY29" s="273"/>
      <c r="FZ29" s="273"/>
      <c r="GA29" s="273"/>
      <c r="GB29" s="273"/>
      <c r="GC29" s="273"/>
      <c r="GD29" s="273"/>
      <c r="GE29" s="273"/>
      <c r="GF29" s="273"/>
      <c r="GG29" s="273"/>
      <c r="GH29" s="273"/>
      <c r="GI29" s="273"/>
      <c r="GJ29" s="273"/>
      <c r="GK29" s="273"/>
      <c r="GL29" s="273"/>
      <c r="GM29" s="273"/>
      <c r="GN29" s="273"/>
      <c r="GO29" s="273"/>
      <c r="GP29" s="273"/>
      <c r="GQ29" s="273"/>
      <c r="GR29" s="273"/>
      <c r="GS29" s="273"/>
      <c r="GT29" s="273"/>
      <c r="GU29" s="273"/>
      <c r="GV29" s="273"/>
      <c r="GW29" s="273"/>
      <c r="GX29" s="273"/>
      <c r="GY29" s="273"/>
      <c r="GZ29" s="273"/>
      <c r="HA29" s="273"/>
      <c r="HB29" s="273"/>
      <c r="HC29" s="273"/>
      <c r="HD29" s="273"/>
      <c r="HE29" s="273"/>
      <c r="HF29" s="273"/>
      <c r="HG29" s="273"/>
    </row>
    <row r="30" spans="1:215" ht="15.6" x14ac:dyDescent="0.3">
      <c r="A30" s="434"/>
      <c r="B30" s="62"/>
      <c r="C30" s="63"/>
      <c r="D30" s="64"/>
      <c r="E30" s="65"/>
      <c r="F30" s="66"/>
      <c r="G30" s="67"/>
      <c r="H30" s="64"/>
      <c r="I30" s="65"/>
      <c r="J30" s="62"/>
      <c r="K30" s="67"/>
      <c r="L30" s="436"/>
      <c r="M30" s="65"/>
      <c r="N30" s="62"/>
      <c r="O30" s="67"/>
      <c r="P30" s="436"/>
      <c r="Q30" s="65"/>
      <c r="R30" s="62"/>
      <c r="S30" s="67"/>
      <c r="T30" s="436"/>
      <c r="U30" s="65"/>
      <c r="V30" s="62"/>
      <c r="W30" s="67"/>
      <c r="X30" s="68"/>
      <c r="Y30" s="435"/>
      <c r="Z30" s="69">
        <f t="shared" si="0"/>
        <v>0</v>
      </c>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3"/>
      <c r="BY30" s="273"/>
      <c r="BZ30" s="273"/>
      <c r="CA30" s="273"/>
      <c r="CB30" s="273"/>
      <c r="CC30" s="273"/>
      <c r="CD30" s="273"/>
      <c r="CE30" s="273"/>
      <c r="CF30" s="273"/>
      <c r="CG30" s="273"/>
      <c r="CH30" s="273"/>
      <c r="CI30" s="273"/>
      <c r="CJ30" s="273"/>
      <c r="CK30" s="273"/>
      <c r="CL30" s="273"/>
      <c r="CM30" s="273"/>
      <c r="CN30" s="273"/>
      <c r="CO30" s="273"/>
      <c r="CP30" s="273"/>
      <c r="CQ30" s="273"/>
      <c r="CR30" s="273"/>
      <c r="CS30" s="273"/>
      <c r="CT30" s="273"/>
      <c r="CU30" s="273"/>
      <c r="CV30" s="273"/>
      <c r="CW30" s="273"/>
      <c r="CX30" s="273"/>
      <c r="CY30" s="273"/>
      <c r="CZ30" s="273"/>
      <c r="DA30" s="273"/>
      <c r="DB30" s="273"/>
      <c r="DC30" s="273"/>
      <c r="DD30" s="273"/>
      <c r="DE30" s="273"/>
      <c r="DF30" s="273"/>
      <c r="DG30" s="273"/>
      <c r="DH30" s="273"/>
      <c r="DI30" s="273"/>
      <c r="DJ30" s="273"/>
      <c r="DK30" s="273"/>
      <c r="DL30" s="273"/>
      <c r="DM30" s="273"/>
      <c r="DN30" s="273"/>
      <c r="DO30" s="273"/>
      <c r="DP30" s="273"/>
      <c r="DQ30" s="273"/>
      <c r="DR30" s="273"/>
      <c r="DS30" s="273"/>
      <c r="DT30" s="273"/>
      <c r="DU30" s="273"/>
      <c r="DV30" s="273"/>
      <c r="DW30" s="273"/>
      <c r="DX30" s="273"/>
      <c r="DY30" s="273"/>
      <c r="DZ30" s="273"/>
      <c r="EA30" s="273"/>
      <c r="EB30" s="273"/>
      <c r="EC30" s="273"/>
      <c r="ED30" s="273"/>
      <c r="EE30" s="273"/>
      <c r="EF30" s="273"/>
      <c r="EG30" s="273"/>
      <c r="EH30" s="273"/>
      <c r="EI30" s="273"/>
      <c r="EJ30" s="273"/>
      <c r="EK30" s="273"/>
      <c r="EL30" s="273"/>
      <c r="EM30" s="273"/>
      <c r="EN30" s="273"/>
      <c r="EO30" s="273"/>
      <c r="EP30" s="273"/>
      <c r="EQ30" s="273"/>
      <c r="ER30" s="273"/>
      <c r="ES30" s="273"/>
      <c r="ET30" s="273"/>
      <c r="EU30" s="273"/>
      <c r="EV30" s="273"/>
      <c r="EW30" s="273"/>
      <c r="EX30" s="273"/>
      <c r="EY30" s="273"/>
      <c r="EZ30" s="273"/>
      <c r="FA30" s="273"/>
      <c r="FB30" s="273"/>
      <c r="FC30" s="273"/>
      <c r="FD30" s="273"/>
      <c r="FE30" s="273"/>
      <c r="FF30" s="273"/>
      <c r="FG30" s="273"/>
      <c r="FH30" s="273"/>
      <c r="FI30" s="273"/>
      <c r="FJ30" s="273"/>
      <c r="FK30" s="273"/>
      <c r="FL30" s="273"/>
      <c r="FM30" s="273"/>
      <c r="FN30" s="273"/>
      <c r="FO30" s="273"/>
      <c r="FP30" s="273"/>
      <c r="FQ30" s="273"/>
      <c r="FR30" s="273"/>
      <c r="FS30" s="273"/>
      <c r="FT30" s="273"/>
      <c r="FU30" s="273"/>
      <c r="FV30" s="273"/>
      <c r="FW30" s="273"/>
      <c r="FX30" s="273"/>
      <c r="FY30" s="273"/>
      <c r="FZ30" s="273"/>
      <c r="GA30" s="273"/>
      <c r="GB30" s="273"/>
      <c r="GC30" s="273"/>
      <c r="GD30" s="273"/>
      <c r="GE30" s="273"/>
      <c r="GF30" s="273"/>
      <c r="GG30" s="273"/>
      <c r="GH30" s="273"/>
      <c r="GI30" s="273"/>
      <c r="GJ30" s="273"/>
      <c r="GK30" s="273"/>
      <c r="GL30" s="273"/>
      <c r="GM30" s="273"/>
      <c r="GN30" s="273"/>
      <c r="GO30" s="273"/>
      <c r="GP30" s="273"/>
      <c r="GQ30" s="273"/>
      <c r="GR30" s="273"/>
      <c r="GS30" s="273"/>
      <c r="GT30" s="273"/>
      <c r="GU30" s="273"/>
      <c r="GV30" s="273"/>
      <c r="GW30" s="273"/>
      <c r="GX30" s="273"/>
      <c r="GY30" s="273"/>
      <c r="GZ30" s="273"/>
      <c r="HA30" s="273"/>
      <c r="HB30" s="273"/>
      <c r="HC30" s="273"/>
      <c r="HD30" s="273"/>
      <c r="HE30" s="273"/>
      <c r="HF30" s="273"/>
      <c r="HG30" s="273"/>
    </row>
    <row r="31" spans="1:215" s="274" customFormat="1" ht="15.6" x14ac:dyDescent="0.3">
      <c r="A31" s="434"/>
      <c r="B31" s="70"/>
      <c r="C31" s="67"/>
      <c r="D31" s="64"/>
      <c r="E31" s="65"/>
      <c r="F31" s="66"/>
      <c r="G31" s="67"/>
      <c r="H31" s="64"/>
      <c r="I31" s="65"/>
      <c r="J31" s="70"/>
      <c r="K31" s="67"/>
      <c r="L31" s="64"/>
      <c r="M31" s="65"/>
      <c r="N31" s="70"/>
      <c r="O31" s="67"/>
      <c r="P31" s="64"/>
      <c r="Q31" s="65"/>
      <c r="R31" s="70"/>
      <c r="S31" s="67"/>
      <c r="T31" s="64"/>
      <c r="U31" s="65"/>
      <c r="V31" s="70"/>
      <c r="W31" s="67"/>
      <c r="X31" s="71"/>
      <c r="Y31" s="435"/>
      <c r="Z31" s="72">
        <f t="shared" si="0"/>
        <v>0</v>
      </c>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c r="CF31" s="273"/>
      <c r="CG31" s="273"/>
      <c r="CH31" s="273"/>
      <c r="CI31" s="273"/>
      <c r="CJ31" s="273"/>
      <c r="CK31" s="273"/>
      <c r="CL31" s="273"/>
      <c r="CM31" s="273"/>
      <c r="CN31" s="273"/>
      <c r="CO31" s="273"/>
      <c r="CP31" s="273"/>
      <c r="CQ31" s="273"/>
      <c r="CR31" s="273"/>
      <c r="CS31" s="273"/>
      <c r="CT31" s="273"/>
      <c r="CU31" s="273"/>
      <c r="CV31" s="273"/>
      <c r="CW31" s="273"/>
      <c r="CX31" s="273"/>
      <c r="CY31" s="273"/>
      <c r="CZ31" s="273"/>
      <c r="DA31" s="273"/>
      <c r="DB31" s="273"/>
      <c r="DC31" s="273"/>
      <c r="DD31" s="273"/>
      <c r="DE31" s="273"/>
      <c r="DF31" s="273"/>
      <c r="DG31" s="273"/>
      <c r="DH31" s="273"/>
      <c r="DI31" s="273"/>
      <c r="DJ31" s="273"/>
      <c r="DK31" s="273"/>
      <c r="DL31" s="273"/>
      <c r="DM31" s="273"/>
      <c r="DN31" s="273"/>
      <c r="DO31" s="273"/>
      <c r="DP31" s="273"/>
      <c r="DQ31" s="273"/>
      <c r="DR31" s="273"/>
      <c r="DS31" s="273"/>
      <c r="DT31" s="273"/>
      <c r="DU31" s="273"/>
      <c r="DV31" s="273"/>
      <c r="DW31" s="273"/>
      <c r="DX31" s="273"/>
      <c r="DY31" s="273"/>
      <c r="DZ31" s="273"/>
      <c r="EA31" s="273"/>
      <c r="EB31" s="273"/>
      <c r="EC31" s="273"/>
      <c r="ED31" s="273"/>
      <c r="EE31" s="273"/>
      <c r="EF31" s="273"/>
      <c r="EG31" s="273"/>
      <c r="EH31" s="273"/>
      <c r="EI31" s="273"/>
      <c r="EJ31" s="273"/>
      <c r="EK31" s="273"/>
      <c r="EL31" s="273"/>
      <c r="EM31" s="273"/>
      <c r="EN31" s="273"/>
      <c r="EO31" s="273"/>
      <c r="EP31" s="273"/>
      <c r="EQ31" s="273"/>
      <c r="ER31" s="273"/>
      <c r="ES31" s="273"/>
      <c r="ET31" s="273"/>
      <c r="EU31" s="273"/>
      <c r="EV31" s="273"/>
      <c r="EW31" s="273"/>
      <c r="EX31" s="273"/>
      <c r="EY31" s="273"/>
      <c r="EZ31" s="273"/>
      <c r="FA31" s="273"/>
      <c r="FB31" s="273"/>
      <c r="FC31" s="273"/>
      <c r="FD31" s="273"/>
      <c r="FE31" s="273"/>
      <c r="FF31" s="273"/>
      <c r="FG31" s="273"/>
      <c r="FH31" s="273"/>
      <c r="FI31" s="273"/>
      <c r="FJ31" s="273"/>
      <c r="FK31" s="273"/>
      <c r="FL31" s="273"/>
      <c r="FM31" s="273"/>
      <c r="FN31" s="273"/>
      <c r="FO31" s="273"/>
      <c r="FP31" s="273"/>
      <c r="FQ31" s="273"/>
      <c r="FR31" s="273"/>
      <c r="FS31" s="273"/>
      <c r="FT31" s="273"/>
      <c r="FU31" s="273"/>
      <c r="FV31" s="273"/>
      <c r="FW31" s="273"/>
      <c r="FX31" s="273"/>
      <c r="FY31" s="273"/>
      <c r="FZ31" s="273"/>
      <c r="GA31" s="273"/>
      <c r="GB31" s="273"/>
      <c r="GC31" s="273"/>
      <c r="GD31" s="273"/>
      <c r="GE31" s="273"/>
      <c r="GF31" s="273"/>
      <c r="GG31" s="273"/>
      <c r="GH31" s="273"/>
      <c r="GI31" s="273"/>
      <c r="GJ31" s="273"/>
      <c r="GK31" s="273"/>
      <c r="GL31" s="273"/>
      <c r="GM31" s="273"/>
      <c r="GN31" s="273"/>
      <c r="GO31" s="273"/>
      <c r="GP31" s="273"/>
      <c r="GQ31" s="273"/>
      <c r="GR31" s="273"/>
      <c r="GS31" s="273"/>
      <c r="GT31" s="273"/>
      <c r="GU31" s="273"/>
      <c r="GV31" s="273"/>
      <c r="GW31" s="273"/>
      <c r="GX31" s="273"/>
      <c r="GY31" s="273"/>
      <c r="GZ31" s="273"/>
      <c r="HA31" s="273"/>
      <c r="HB31" s="273"/>
      <c r="HC31" s="273"/>
      <c r="HD31" s="273"/>
      <c r="HE31" s="273"/>
      <c r="HF31" s="273"/>
      <c r="HG31" s="273"/>
    </row>
    <row r="32" spans="1:215" ht="15.6" x14ac:dyDescent="0.3">
      <c r="A32" s="434"/>
      <c r="B32" s="62"/>
      <c r="C32" s="63"/>
      <c r="D32" s="64"/>
      <c r="E32" s="65"/>
      <c r="F32" s="66"/>
      <c r="G32" s="67"/>
      <c r="H32" s="64"/>
      <c r="I32" s="65"/>
      <c r="J32" s="62"/>
      <c r="K32" s="67"/>
      <c r="L32" s="436"/>
      <c r="M32" s="65"/>
      <c r="N32" s="62"/>
      <c r="O32" s="67"/>
      <c r="P32" s="436"/>
      <c r="Q32" s="65"/>
      <c r="R32" s="62"/>
      <c r="S32" s="67"/>
      <c r="T32" s="436"/>
      <c r="U32" s="65"/>
      <c r="V32" s="62"/>
      <c r="W32" s="67"/>
      <c r="X32" s="68"/>
      <c r="Y32" s="435"/>
      <c r="Z32" s="69">
        <f t="shared" si="0"/>
        <v>0</v>
      </c>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c r="CF32" s="273"/>
      <c r="CG32" s="273"/>
      <c r="CH32" s="273"/>
      <c r="CI32" s="273"/>
      <c r="CJ32" s="273"/>
      <c r="CK32" s="273"/>
      <c r="CL32" s="273"/>
      <c r="CM32" s="273"/>
      <c r="CN32" s="273"/>
      <c r="CO32" s="273"/>
      <c r="CP32" s="273"/>
      <c r="CQ32" s="273"/>
      <c r="CR32" s="273"/>
      <c r="CS32" s="273"/>
      <c r="CT32" s="273"/>
      <c r="CU32" s="273"/>
      <c r="CV32" s="273"/>
      <c r="CW32" s="273"/>
      <c r="CX32" s="273"/>
      <c r="CY32" s="273"/>
      <c r="CZ32" s="273"/>
      <c r="DA32" s="273"/>
      <c r="DB32" s="273"/>
      <c r="DC32" s="273"/>
      <c r="DD32" s="273"/>
      <c r="DE32" s="273"/>
      <c r="DF32" s="273"/>
      <c r="DG32" s="273"/>
      <c r="DH32" s="273"/>
      <c r="DI32" s="273"/>
      <c r="DJ32" s="273"/>
      <c r="DK32" s="273"/>
      <c r="DL32" s="273"/>
      <c r="DM32" s="273"/>
      <c r="DN32" s="273"/>
      <c r="DO32" s="273"/>
      <c r="DP32" s="273"/>
      <c r="DQ32" s="273"/>
      <c r="DR32" s="273"/>
      <c r="DS32" s="273"/>
      <c r="DT32" s="273"/>
      <c r="DU32" s="273"/>
      <c r="DV32" s="273"/>
      <c r="DW32" s="273"/>
      <c r="DX32" s="273"/>
      <c r="DY32" s="273"/>
      <c r="DZ32" s="273"/>
      <c r="EA32" s="273"/>
      <c r="EB32" s="273"/>
      <c r="EC32" s="273"/>
      <c r="ED32" s="273"/>
      <c r="EE32" s="273"/>
      <c r="EF32" s="273"/>
      <c r="EG32" s="273"/>
      <c r="EH32" s="273"/>
      <c r="EI32" s="273"/>
      <c r="EJ32" s="273"/>
      <c r="EK32" s="273"/>
      <c r="EL32" s="273"/>
      <c r="EM32" s="273"/>
      <c r="EN32" s="273"/>
      <c r="EO32" s="273"/>
      <c r="EP32" s="273"/>
      <c r="EQ32" s="273"/>
      <c r="ER32" s="273"/>
      <c r="ES32" s="273"/>
      <c r="ET32" s="273"/>
      <c r="EU32" s="273"/>
      <c r="EV32" s="273"/>
      <c r="EW32" s="273"/>
      <c r="EX32" s="273"/>
      <c r="EY32" s="273"/>
      <c r="EZ32" s="273"/>
      <c r="FA32" s="273"/>
      <c r="FB32" s="273"/>
      <c r="FC32" s="273"/>
      <c r="FD32" s="273"/>
      <c r="FE32" s="273"/>
      <c r="FF32" s="273"/>
      <c r="FG32" s="273"/>
      <c r="FH32" s="273"/>
      <c r="FI32" s="273"/>
      <c r="FJ32" s="273"/>
      <c r="FK32" s="273"/>
      <c r="FL32" s="273"/>
      <c r="FM32" s="273"/>
      <c r="FN32" s="273"/>
      <c r="FO32" s="273"/>
      <c r="FP32" s="273"/>
      <c r="FQ32" s="273"/>
      <c r="FR32" s="273"/>
      <c r="FS32" s="273"/>
      <c r="FT32" s="273"/>
      <c r="FU32" s="273"/>
      <c r="FV32" s="273"/>
      <c r="FW32" s="273"/>
      <c r="FX32" s="273"/>
      <c r="FY32" s="273"/>
      <c r="FZ32" s="273"/>
      <c r="GA32" s="273"/>
      <c r="GB32" s="273"/>
      <c r="GC32" s="273"/>
      <c r="GD32" s="273"/>
      <c r="GE32" s="273"/>
      <c r="GF32" s="273"/>
      <c r="GG32" s="273"/>
      <c r="GH32" s="273"/>
      <c r="GI32" s="273"/>
      <c r="GJ32" s="273"/>
      <c r="GK32" s="273"/>
      <c r="GL32" s="273"/>
      <c r="GM32" s="273"/>
      <c r="GN32" s="273"/>
      <c r="GO32" s="273"/>
      <c r="GP32" s="273"/>
      <c r="GQ32" s="273"/>
      <c r="GR32" s="273"/>
      <c r="GS32" s="273"/>
      <c r="GT32" s="273"/>
      <c r="GU32" s="273"/>
      <c r="GV32" s="273"/>
      <c r="GW32" s="273"/>
      <c r="GX32" s="273"/>
      <c r="GY32" s="273"/>
      <c r="GZ32" s="273"/>
      <c r="HA32" s="273"/>
      <c r="HB32" s="273"/>
      <c r="HC32" s="273"/>
      <c r="HD32" s="273"/>
      <c r="HE32" s="273"/>
      <c r="HF32" s="273"/>
      <c r="HG32" s="273"/>
    </row>
    <row r="33" spans="1:215" s="274" customFormat="1" ht="15.6" x14ac:dyDescent="0.3">
      <c r="A33" s="434"/>
      <c r="B33" s="70"/>
      <c r="C33" s="67"/>
      <c r="D33" s="64"/>
      <c r="E33" s="65"/>
      <c r="F33" s="66"/>
      <c r="G33" s="67"/>
      <c r="H33" s="64"/>
      <c r="I33" s="65"/>
      <c r="J33" s="70"/>
      <c r="K33" s="67"/>
      <c r="L33" s="64"/>
      <c r="M33" s="65"/>
      <c r="N33" s="70"/>
      <c r="O33" s="67"/>
      <c r="P33" s="64"/>
      <c r="Q33" s="65"/>
      <c r="R33" s="70"/>
      <c r="S33" s="67"/>
      <c r="T33" s="64"/>
      <c r="U33" s="65"/>
      <c r="V33" s="70"/>
      <c r="W33" s="67"/>
      <c r="X33" s="71"/>
      <c r="Y33" s="435"/>
      <c r="Z33" s="72">
        <f t="shared" si="0"/>
        <v>0</v>
      </c>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3"/>
      <c r="BX33" s="273"/>
      <c r="BY33" s="273"/>
      <c r="BZ33" s="273"/>
      <c r="CA33" s="273"/>
      <c r="CB33" s="273"/>
      <c r="CC33" s="273"/>
      <c r="CD33" s="273"/>
      <c r="CE33" s="273"/>
      <c r="CF33" s="273"/>
      <c r="CG33" s="273"/>
      <c r="CH33" s="273"/>
      <c r="CI33" s="273"/>
      <c r="CJ33" s="273"/>
      <c r="CK33" s="273"/>
      <c r="CL33" s="273"/>
      <c r="CM33" s="273"/>
      <c r="CN33" s="273"/>
      <c r="CO33" s="273"/>
      <c r="CP33" s="273"/>
      <c r="CQ33" s="273"/>
      <c r="CR33" s="273"/>
      <c r="CS33" s="273"/>
      <c r="CT33" s="273"/>
      <c r="CU33" s="273"/>
      <c r="CV33" s="273"/>
      <c r="CW33" s="273"/>
      <c r="CX33" s="273"/>
      <c r="CY33" s="273"/>
      <c r="CZ33" s="273"/>
      <c r="DA33" s="273"/>
      <c r="DB33" s="273"/>
      <c r="DC33" s="273"/>
      <c r="DD33" s="273"/>
      <c r="DE33" s="273"/>
      <c r="DF33" s="273"/>
      <c r="DG33" s="273"/>
      <c r="DH33" s="273"/>
      <c r="DI33" s="273"/>
      <c r="DJ33" s="273"/>
      <c r="DK33" s="273"/>
      <c r="DL33" s="273"/>
      <c r="DM33" s="273"/>
      <c r="DN33" s="273"/>
      <c r="DO33" s="273"/>
      <c r="DP33" s="273"/>
      <c r="DQ33" s="273"/>
      <c r="DR33" s="273"/>
      <c r="DS33" s="273"/>
      <c r="DT33" s="273"/>
      <c r="DU33" s="273"/>
      <c r="DV33" s="273"/>
      <c r="DW33" s="273"/>
      <c r="DX33" s="273"/>
      <c r="DY33" s="273"/>
      <c r="DZ33" s="273"/>
      <c r="EA33" s="273"/>
      <c r="EB33" s="273"/>
      <c r="EC33" s="273"/>
      <c r="ED33" s="273"/>
      <c r="EE33" s="273"/>
      <c r="EF33" s="273"/>
      <c r="EG33" s="273"/>
      <c r="EH33" s="273"/>
      <c r="EI33" s="273"/>
      <c r="EJ33" s="273"/>
      <c r="EK33" s="273"/>
      <c r="EL33" s="273"/>
      <c r="EM33" s="273"/>
      <c r="EN33" s="273"/>
      <c r="EO33" s="273"/>
      <c r="EP33" s="273"/>
      <c r="EQ33" s="273"/>
      <c r="ER33" s="273"/>
      <c r="ES33" s="273"/>
      <c r="ET33" s="273"/>
      <c r="EU33" s="273"/>
      <c r="EV33" s="273"/>
      <c r="EW33" s="273"/>
      <c r="EX33" s="273"/>
      <c r="EY33" s="273"/>
      <c r="EZ33" s="273"/>
      <c r="FA33" s="273"/>
      <c r="FB33" s="273"/>
      <c r="FC33" s="273"/>
      <c r="FD33" s="273"/>
      <c r="FE33" s="273"/>
      <c r="FF33" s="273"/>
      <c r="FG33" s="273"/>
      <c r="FH33" s="273"/>
      <c r="FI33" s="273"/>
      <c r="FJ33" s="273"/>
      <c r="FK33" s="273"/>
      <c r="FL33" s="273"/>
      <c r="FM33" s="273"/>
      <c r="FN33" s="273"/>
      <c r="FO33" s="273"/>
      <c r="FP33" s="273"/>
      <c r="FQ33" s="273"/>
      <c r="FR33" s="273"/>
      <c r="FS33" s="273"/>
      <c r="FT33" s="273"/>
      <c r="FU33" s="273"/>
      <c r="FV33" s="273"/>
      <c r="FW33" s="273"/>
      <c r="FX33" s="273"/>
      <c r="FY33" s="273"/>
      <c r="FZ33" s="273"/>
      <c r="GA33" s="273"/>
      <c r="GB33" s="273"/>
      <c r="GC33" s="273"/>
      <c r="GD33" s="273"/>
      <c r="GE33" s="273"/>
      <c r="GF33" s="273"/>
      <c r="GG33" s="273"/>
      <c r="GH33" s="273"/>
      <c r="GI33" s="273"/>
      <c r="GJ33" s="273"/>
      <c r="GK33" s="273"/>
      <c r="GL33" s="273"/>
      <c r="GM33" s="273"/>
      <c r="GN33" s="273"/>
      <c r="GO33" s="273"/>
      <c r="GP33" s="273"/>
      <c r="GQ33" s="273"/>
      <c r="GR33" s="273"/>
      <c r="GS33" s="273"/>
      <c r="GT33" s="273"/>
      <c r="GU33" s="273"/>
      <c r="GV33" s="273"/>
      <c r="GW33" s="273"/>
      <c r="GX33" s="273"/>
      <c r="GY33" s="273"/>
      <c r="GZ33" s="273"/>
      <c r="HA33" s="273"/>
      <c r="HB33" s="273"/>
      <c r="HC33" s="273"/>
      <c r="HD33" s="273"/>
      <c r="HE33" s="273"/>
      <c r="HF33" s="273"/>
      <c r="HG33" s="273"/>
    </row>
    <row r="34" spans="1:215" ht="15.6" x14ac:dyDescent="0.3">
      <c r="A34" s="434"/>
      <c r="B34" s="62"/>
      <c r="C34" s="63"/>
      <c r="D34" s="64"/>
      <c r="E34" s="65"/>
      <c r="F34" s="66"/>
      <c r="G34" s="67"/>
      <c r="H34" s="64"/>
      <c r="I34" s="65"/>
      <c r="J34" s="62"/>
      <c r="K34" s="67"/>
      <c r="L34" s="436"/>
      <c r="M34" s="65"/>
      <c r="N34" s="62"/>
      <c r="O34" s="67"/>
      <c r="P34" s="436"/>
      <c r="Q34" s="65"/>
      <c r="R34" s="62"/>
      <c r="S34" s="67"/>
      <c r="T34" s="436"/>
      <c r="U34" s="65"/>
      <c r="V34" s="62"/>
      <c r="W34" s="67"/>
      <c r="X34" s="68"/>
      <c r="Y34" s="435"/>
      <c r="Z34" s="69">
        <f t="shared" si="0"/>
        <v>0</v>
      </c>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3"/>
      <c r="BX34" s="273"/>
      <c r="BY34" s="273"/>
      <c r="BZ34" s="273"/>
      <c r="CA34" s="273"/>
      <c r="CB34" s="273"/>
      <c r="CC34" s="273"/>
      <c r="CD34" s="273"/>
      <c r="CE34" s="273"/>
      <c r="CF34" s="273"/>
      <c r="CG34" s="273"/>
      <c r="CH34" s="273"/>
      <c r="CI34" s="273"/>
      <c r="CJ34" s="273"/>
      <c r="CK34" s="273"/>
      <c r="CL34" s="273"/>
      <c r="CM34" s="273"/>
      <c r="CN34" s="273"/>
      <c r="CO34" s="273"/>
      <c r="CP34" s="273"/>
      <c r="CQ34" s="273"/>
      <c r="CR34" s="273"/>
      <c r="CS34" s="273"/>
      <c r="CT34" s="273"/>
      <c r="CU34" s="273"/>
      <c r="CV34" s="273"/>
      <c r="CW34" s="273"/>
      <c r="CX34" s="273"/>
      <c r="CY34" s="273"/>
      <c r="CZ34" s="273"/>
      <c r="DA34" s="273"/>
      <c r="DB34" s="273"/>
      <c r="DC34" s="273"/>
      <c r="DD34" s="273"/>
      <c r="DE34" s="273"/>
      <c r="DF34" s="273"/>
      <c r="DG34" s="273"/>
      <c r="DH34" s="273"/>
      <c r="DI34" s="273"/>
      <c r="DJ34" s="273"/>
      <c r="DK34" s="273"/>
      <c r="DL34" s="273"/>
      <c r="DM34" s="273"/>
      <c r="DN34" s="273"/>
      <c r="DO34" s="273"/>
      <c r="DP34" s="273"/>
      <c r="DQ34" s="273"/>
      <c r="DR34" s="273"/>
      <c r="DS34" s="273"/>
      <c r="DT34" s="273"/>
      <c r="DU34" s="273"/>
      <c r="DV34" s="273"/>
      <c r="DW34" s="273"/>
      <c r="DX34" s="273"/>
      <c r="DY34" s="273"/>
      <c r="DZ34" s="273"/>
      <c r="EA34" s="273"/>
      <c r="EB34" s="273"/>
      <c r="EC34" s="273"/>
      <c r="ED34" s="273"/>
      <c r="EE34" s="273"/>
      <c r="EF34" s="273"/>
      <c r="EG34" s="273"/>
      <c r="EH34" s="273"/>
      <c r="EI34" s="273"/>
      <c r="EJ34" s="273"/>
      <c r="EK34" s="273"/>
      <c r="EL34" s="273"/>
      <c r="EM34" s="273"/>
      <c r="EN34" s="273"/>
      <c r="EO34" s="273"/>
      <c r="EP34" s="273"/>
      <c r="EQ34" s="273"/>
      <c r="ER34" s="273"/>
      <c r="ES34" s="273"/>
      <c r="ET34" s="273"/>
      <c r="EU34" s="273"/>
      <c r="EV34" s="273"/>
      <c r="EW34" s="273"/>
      <c r="EX34" s="273"/>
      <c r="EY34" s="273"/>
      <c r="EZ34" s="273"/>
      <c r="FA34" s="273"/>
      <c r="FB34" s="273"/>
      <c r="FC34" s="273"/>
      <c r="FD34" s="273"/>
      <c r="FE34" s="273"/>
      <c r="FF34" s="273"/>
      <c r="FG34" s="273"/>
      <c r="FH34" s="273"/>
      <c r="FI34" s="273"/>
      <c r="FJ34" s="273"/>
      <c r="FK34" s="273"/>
      <c r="FL34" s="273"/>
      <c r="FM34" s="273"/>
      <c r="FN34" s="273"/>
      <c r="FO34" s="273"/>
      <c r="FP34" s="273"/>
      <c r="FQ34" s="273"/>
      <c r="FR34" s="273"/>
      <c r="FS34" s="273"/>
      <c r="FT34" s="273"/>
      <c r="FU34" s="273"/>
      <c r="FV34" s="273"/>
      <c r="FW34" s="273"/>
      <c r="FX34" s="273"/>
      <c r="FY34" s="273"/>
      <c r="FZ34" s="273"/>
      <c r="GA34" s="273"/>
      <c r="GB34" s="273"/>
      <c r="GC34" s="273"/>
      <c r="GD34" s="273"/>
      <c r="GE34" s="273"/>
      <c r="GF34" s="273"/>
      <c r="GG34" s="273"/>
      <c r="GH34" s="273"/>
      <c r="GI34" s="273"/>
      <c r="GJ34" s="273"/>
      <c r="GK34" s="273"/>
      <c r="GL34" s="273"/>
      <c r="GM34" s="273"/>
      <c r="GN34" s="273"/>
      <c r="GO34" s="273"/>
      <c r="GP34" s="273"/>
      <c r="GQ34" s="273"/>
      <c r="GR34" s="273"/>
      <c r="GS34" s="273"/>
      <c r="GT34" s="273"/>
      <c r="GU34" s="273"/>
      <c r="GV34" s="273"/>
      <c r="GW34" s="273"/>
      <c r="GX34" s="273"/>
      <c r="GY34" s="273"/>
      <c r="GZ34" s="273"/>
      <c r="HA34" s="273"/>
      <c r="HB34" s="273"/>
      <c r="HC34" s="273"/>
      <c r="HD34" s="273"/>
      <c r="HE34" s="273"/>
      <c r="HF34" s="273"/>
      <c r="HG34" s="273"/>
    </row>
    <row r="35" spans="1:215" s="274" customFormat="1" ht="15.6" x14ac:dyDescent="0.3">
      <c r="A35" s="434"/>
      <c r="B35" s="70"/>
      <c r="C35" s="67"/>
      <c r="D35" s="64"/>
      <c r="E35" s="65"/>
      <c r="F35" s="66"/>
      <c r="G35" s="67"/>
      <c r="H35" s="64"/>
      <c r="I35" s="65"/>
      <c r="J35" s="70"/>
      <c r="K35" s="67"/>
      <c r="L35" s="64"/>
      <c r="M35" s="65"/>
      <c r="N35" s="70"/>
      <c r="O35" s="67"/>
      <c r="P35" s="64"/>
      <c r="Q35" s="65"/>
      <c r="R35" s="70"/>
      <c r="S35" s="67"/>
      <c r="T35" s="64"/>
      <c r="U35" s="65"/>
      <c r="V35" s="70"/>
      <c r="W35" s="67"/>
      <c r="X35" s="71"/>
      <c r="Y35" s="435"/>
      <c r="Z35" s="72">
        <f t="shared" si="0"/>
        <v>0</v>
      </c>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3"/>
      <c r="CE35" s="273"/>
      <c r="CF35" s="273"/>
      <c r="CG35" s="273"/>
      <c r="CH35" s="273"/>
      <c r="CI35" s="273"/>
      <c r="CJ35" s="273"/>
      <c r="CK35" s="273"/>
      <c r="CL35" s="273"/>
      <c r="CM35" s="273"/>
      <c r="CN35" s="273"/>
      <c r="CO35" s="273"/>
      <c r="CP35" s="273"/>
      <c r="CQ35" s="273"/>
      <c r="CR35" s="273"/>
      <c r="CS35" s="273"/>
      <c r="CT35" s="273"/>
      <c r="CU35" s="273"/>
      <c r="CV35" s="273"/>
      <c r="CW35" s="273"/>
      <c r="CX35" s="273"/>
      <c r="CY35" s="273"/>
      <c r="CZ35" s="273"/>
      <c r="DA35" s="273"/>
      <c r="DB35" s="273"/>
      <c r="DC35" s="273"/>
      <c r="DD35" s="273"/>
      <c r="DE35" s="273"/>
      <c r="DF35" s="273"/>
      <c r="DG35" s="273"/>
      <c r="DH35" s="273"/>
      <c r="DI35" s="273"/>
      <c r="DJ35" s="273"/>
      <c r="DK35" s="273"/>
      <c r="DL35" s="273"/>
      <c r="DM35" s="273"/>
      <c r="DN35" s="273"/>
      <c r="DO35" s="273"/>
      <c r="DP35" s="273"/>
      <c r="DQ35" s="273"/>
      <c r="DR35" s="273"/>
      <c r="DS35" s="273"/>
      <c r="DT35" s="273"/>
      <c r="DU35" s="273"/>
      <c r="DV35" s="273"/>
      <c r="DW35" s="273"/>
      <c r="DX35" s="273"/>
      <c r="DY35" s="273"/>
      <c r="DZ35" s="273"/>
      <c r="EA35" s="273"/>
      <c r="EB35" s="273"/>
      <c r="EC35" s="273"/>
      <c r="ED35" s="273"/>
      <c r="EE35" s="273"/>
      <c r="EF35" s="273"/>
      <c r="EG35" s="273"/>
      <c r="EH35" s="273"/>
      <c r="EI35" s="273"/>
      <c r="EJ35" s="273"/>
      <c r="EK35" s="273"/>
      <c r="EL35" s="273"/>
      <c r="EM35" s="273"/>
      <c r="EN35" s="273"/>
      <c r="EO35" s="273"/>
      <c r="EP35" s="273"/>
      <c r="EQ35" s="273"/>
      <c r="ER35" s="273"/>
      <c r="ES35" s="273"/>
      <c r="ET35" s="273"/>
      <c r="EU35" s="273"/>
      <c r="EV35" s="273"/>
      <c r="EW35" s="273"/>
      <c r="EX35" s="273"/>
      <c r="EY35" s="273"/>
      <c r="EZ35" s="273"/>
      <c r="FA35" s="273"/>
      <c r="FB35" s="273"/>
      <c r="FC35" s="273"/>
      <c r="FD35" s="273"/>
      <c r="FE35" s="273"/>
      <c r="FF35" s="273"/>
      <c r="FG35" s="273"/>
      <c r="FH35" s="273"/>
      <c r="FI35" s="273"/>
      <c r="FJ35" s="273"/>
      <c r="FK35" s="273"/>
      <c r="FL35" s="273"/>
      <c r="FM35" s="273"/>
      <c r="FN35" s="273"/>
      <c r="FO35" s="273"/>
      <c r="FP35" s="273"/>
      <c r="FQ35" s="273"/>
      <c r="FR35" s="273"/>
      <c r="FS35" s="273"/>
      <c r="FT35" s="273"/>
      <c r="FU35" s="273"/>
      <c r="FV35" s="273"/>
      <c r="FW35" s="273"/>
      <c r="FX35" s="273"/>
      <c r="FY35" s="273"/>
      <c r="FZ35" s="273"/>
      <c r="GA35" s="273"/>
      <c r="GB35" s="273"/>
      <c r="GC35" s="273"/>
      <c r="GD35" s="273"/>
      <c r="GE35" s="273"/>
      <c r="GF35" s="273"/>
      <c r="GG35" s="273"/>
      <c r="GH35" s="273"/>
      <c r="GI35" s="273"/>
      <c r="GJ35" s="273"/>
      <c r="GK35" s="273"/>
      <c r="GL35" s="273"/>
      <c r="GM35" s="273"/>
      <c r="GN35" s="273"/>
      <c r="GO35" s="273"/>
      <c r="GP35" s="273"/>
      <c r="GQ35" s="273"/>
      <c r="GR35" s="273"/>
      <c r="GS35" s="273"/>
      <c r="GT35" s="273"/>
      <c r="GU35" s="273"/>
      <c r="GV35" s="273"/>
      <c r="GW35" s="273"/>
      <c r="GX35" s="273"/>
      <c r="GY35" s="273"/>
      <c r="GZ35" s="273"/>
      <c r="HA35" s="273"/>
      <c r="HB35" s="273"/>
      <c r="HC35" s="273"/>
      <c r="HD35" s="273"/>
      <c r="HE35" s="273"/>
      <c r="HF35" s="273"/>
      <c r="HG35" s="273"/>
    </row>
    <row r="36" spans="1:215" ht="15.6" x14ac:dyDescent="0.3">
      <c r="A36" s="434"/>
      <c r="B36" s="62"/>
      <c r="C36" s="63"/>
      <c r="D36" s="64"/>
      <c r="E36" s="65"/>
      <c r="F36" s="66"/>
      <c r="G36" s="67"/>
      <c r="H36" s="64"/>
      <c r="I36" s="65"/>
      <c r="J36" s="62"/>
      <c r="K36" s="67"/>
      <c r="L36" s="436"/>
      <c r="M36" s="65"/>
      <c r="N36" s="62"/>
      <c r="O36" s="67"/>
      <c r="P36" s="436"/>
      <c r="Q36" s="65"/>
      <c r="R36" s="62"/>
      <c r="S36" s="67"/>
      <c r="T36" s="436"/>
      <c r="U36" s="65"/>
      <c r="V36" s="62"/>
      <c r="W36" s="67"/>
      <c r="X36" s="68"/>
      <c r="Y36" s="435"/>
      <c r="Z36" s="69">
        <f t="shared" si="0"/>
        <v>0</v>
      </c>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3"/>
      <c r="CE36" s="273"/>
      <c r="CF36" s="273"/>
      <c r="CG36" s="273"/>
      <c r="CH36" s="273"/>
      <c r="CI36" s="273"/>
      <c r="CJ36" s="273"/>
      <c r="CK36" s="273"/>
      <c r="CL36" s="273"/>
      <c r="CM36" s="273"/>
      <c r="CN36" s="273"/>
      <c r="CO36" s="273"/>
      <c r="CP36" s="273"/>
      <c r="CQ36" s="273"/>
      <c r="CR36" s="273"/>
      <c r="CS36" s="273"/>
      <c r="CT36" s="273"/>
      <c r="CU36" s="273"/>
      <c r="CV36" s="273"/>
      <c r="CW36" s="273"/>
      <c r="CX36" s="273"/>
      <c r="CY36" s="273"/>
      <c r="CZ36" s="273"/>
      <c r="DA36" s="273"/>
      <c r="DB36" s="273"/>
      <c r="DC36" s="273"/>
      <c r="DD36" s="273"/>
      <c r="DE36" s="273"/>
      <c r="DF36" s="273"/>
      <c r="DG36" s="273"/>
      <c r="DH36" s="273"/>
      <c r="DI36" s="273"/>
      <c r="DJ36" s="273"/>
      <c r="DK36" s="273"/>
      <c r="DL36" s="273"/>
      <c r="DM36" s="273"/>
      <c r="DN36" s="273"/>
      <c r="DO36" s="273"/>
      <c r="DP36" s="273"/>
      <c r="DQ36" s="273"/>
      <c r="DR36" s="273"/>
      <c r="DS36" s="273"/>
      <c r="DT36" s="273"/>
      <c r="DU36" s="273"/>
      <c r="DV36" s="273"/>
      <c r="DW36" s="273"/>
      <c r="DX36" s="273"/>
      <c r="DY36" s="273"/>
      <c r="DZ36" s="273"/>
      <c r="EA36" s="273"/>
      <c r="EB36" s="273"/>
      <c r="EC36" s="273"/>
      <c r="ED36" s="273"/>
      <c r="EE36" s="273"/>
      <c r="EF36" s="273"/>
      <c r="EG36" s="273"/>
      <c r="EH36" s="273"/>
      <c r="EI36" s="273"/>
      <c r="EJ36" s="273"/>
      <c r="EK36" s="273"/>
      <c r="EL36" s="273"/>
      <c r="EM36" s="273"/>
      <c r="EN36" s="273"/>
      <c r="EO36" s="273"/>
      <c r="EP36" s="273"/>
      <c r="EQ36" s="273"/>
      <c r="ER36" s="273"/>
      <c r="ES36" s="273"/>
      <c r="ET36" s="273"/>
      <c r="EU36" s="273"/>
      <c r="EV36" s="273"/>
      <c r="EW36" s="273"/>
      <c r="EX36" s="273"/>
      <c r="EY36" s="273"/>
      <c r="EZ36" s="273"/>
      <c r="FA36" s="273"/>
      <c r="FB36" s="273"/>
      <c r="FC36" s="273"/>
      <c r="FD36" s="273"/>
      <c r="FE36" s="273"/>
      <c r="FF36" s="273"/>
      <c r="FG36" s="273"/>
      <c r="FH36" s="273"/>
      <c r="FI36" s="273"/>
      <c r="FJ36" s="273"/>
      <c r="FK36" s="273"/>
      <c r="FL36" s="273"/>
      <c r="FM36" s="273"/>
      <c r="FN36" s="273"/>
      <c r="FO36" s="273"/>
      <c r="FP36" s="273"/>
      <c r="FQ36" s="273"/>
      <c r="FR36" s="273"/>
      <c r="FS36" s="273"/>
      <c r="FT36" s="273"/>
      <c r="FU36" s="273"/>
      <c r="FV36" s="273"/>
      <c r="FW36" s="273"/>
      <c r="FX36" s="273"/>
      <c r="FY36" s="273"/>
      <c r="FZ36" s="273"/>
      <c r="GA36" s="273"/>
      <c r="GB36" s="273"/>
      <c r="GC36" s="273"/>
      <c r="GD36" s="273"/>
      <c r="GE36" s="273"/>
      <c r="GF36" s="273"/>
      <c r="GG36" s="273"/>
      <c r="GH36" s="273"/>
      <c r="GI36" s="273"/>
      <c r="GJ36" s="273"/>
      <c r="GK36" s="273"/>
      <c r="GL36" s="273"/>
      <c r="GM36" s="273"/>
      <c r="GN36" s="273"/>
      <c r="GO36" s="273"/>
      <c r="GP36" s="273"/>
      <c r="GQ36" s="273"/>
      <c r="GR36" s="273"/>
      <c r="GS36" s="273"/>
      <c r="GT36" s="273"/>
      <c r="GU36" s="273"/>
      <c r="GV36" s="273"/>
      <c r="GW36" s="273"/>
      <c r="GX36" s="273"/>
      <c r="GY36" s="273"/>
      <c r="GZ36" s="273"/>
      <c r="HA36" s="273"/>
      <c r="HB36" s="273"/>
      <c r="HC36" s="273"/>
      <c r="HD36" s="273"/>
      <c r="HE36" s="273"/>
      <c r="HF36" s="273"/>
      <c r="HG36" s="273"/>
    </row>
    <row r="37" spans="1:215" s="274" customFormat="1" ht="15.6" x14ac:dyDescent="0.3">
      <c r="A37" s="434"/>
      <c r="B37" s="70"/>
      <c r="C37" s="67"/>
      <c r="D37" s="64"/>
      <c r="E37" s="65"/>
      <c r="F37" s="66"/>
      <c r="G37" s="67"/>
      <c r="H37" s="64"/>
      <c r="I37" s="65"/>
      <c r="J37" s="70"/>
      <c r="K37" s="67"/>
      <c r="L37" s="64"/>
      <c r="M37" s="65"/>
      <c r="N37" s="70"/>
      <c r="O37" s="67"/>
      <c r="P37" s="64"/>
      <c r="Q37" s="65"/>
      <c r="R37" s="70"/>
      <c r="S37" s="67"/>
      <c r="T37" s="64"/>
      <c r="U37" s="65"/>
      <c r="V37" s="70"/>
      <c r="W37" s="67"/>
      <c r="X37" s="71"/>
      <c r="Y37" s="435"/>
      <c r="Z37" s="72">
        <f t="shared" si="0"/>
        <v>0</v>
      </c>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3"/>
      <c r="BR37" s="273"/>
      <c r="BS37" s="273"/>
      <c r="BT37" s="273"/>
      <c r="BU37" s="273"/>
      <c r="BV37" s="273"/>
      <c r="BW37" s="273"/>
      <c r="BX37" s="273"/>
      <c r="BY37" s="273"/>
      <c r="BZ37" s="273"/>
      <c r="CA37" s="273"/>
      <c r="CB37" s="273"/>
      <c r="CC37" s="273"/>
      <c r="CD37" s="273"/>
      <c r="CE37" s="273"/>
      <c r="CF37" s="273"/>
      <c r="CG37" s="273"/>
      <c r="CH37" s="273"/>
      <c r="CI37" s="273"/>
      <c r="CJ37" s="273"/>
      <c r="CK37" s="273"/>
      <c r="CL37" s="273"/>
      <c r="CM37" s="273"/>
      <c r="CN37" s="273"/>
      <c r="CO37" s="273"/>
      <c r="CP37" s="273"/>
      <c r="CQ37" s="273"/>
      <c r="CR37" s="273"/>
      <c r="CS37" s="273"/>
      <c r="CT37" s="273"/>
      <c r="CU37" s="273"/>
      <c r="CV37" s="273"/>
      <c r="CW37" s="273"/>
      <c r="CX37" s="273"/>
      <c r="CY37" s="273"/>
      <c r="CZ37" s="273"/>
      <c r="DA37" s="273"/>
      <c r="DB37" s="273"/>
      <c r="DC37" s="273"/>
      <c r="DD37" s="273"/>
      <c r="DE37" s="273"/>
      <c r="DF37" s="273"/>
      <c r="DG37" s="273"/>
      <c r="DH37" s="273"/>
      <c r="DI37" s="273"/>
      <c r="DJ37" s="273"/>
      <c r="DK37" s="273"/>
      <c r="DL37" s="273"/>
      <c r="DM37" s="273"/>
      <c r="DN37" s="273"/>
      <c r="DO37" s="273"/>
      <c r="DP37" s="273"/>
      <c r="DQ37" s="273"/>
      <c r="DR37" s="273"/>
      <c r="DS37" s="273"/>
      <c r="DT37" s="273"/>
      <c r="DU37" s="273"/>
      <c r="DV37" s="273"/>
      <c r="DW37" s="273"/>
      <c r="DX37" s="273"/>
      <c r="DY37" s="273"/>
      <c r="DZ37" s="273"/>
      <c r="EA37" s="273"/>
      <c r="EB37" s="273"/>
      <c r="EC37" s="273"/>
      <c r="ED37" s="273"/>
      <c r="EE37" s="273"/>
      <c r="EF37" s="273"/>
      <c r="EG37" s="273"/>
      <c r="EH37" s="273"/>
      <c r="EI37" s="273"/>
      <c r="EJ37" s="273"/>
      <c r="EK37" s="273"/>
      <c r="EL37" s="273"/>
      <c r="EM37" s="273"/>
      <c r="EN37" s="273"/>
      <c r="EO37" s="273"/>
      <c r="EP37" s="273"/>
      <c r="EQ37" s="273"/>
      <c r="ER37" s="273"/>
      <c r="ES37" s="273"/>
      <c r="ET37" s="273"/>
      <c r="EU37" s="273"/>
      <c r="EV37" s="273"/>
      <c r="EW37" s="273"/>
      <c r="EX37" s="273"/>
      <c r="EY37" s="273"/>
      <c r="EZ37" s="273"/>
      <c r="FA37" s="273"/>
      <c r="FB37" s="273"/>
      <c r="FC37" s="273"/>
      <c r="FD37" s="273"/>
      <c r="FE37" s="273"/>
      <c r="FF37" s="273"/>
      <c r="FG37" s="273"/>
      <c r="FH37" s="273"/>
      <c r="FI37" s="273"/>
      <c r="FJ37" s="273"/>
      <c r="FK37" s="273"/>
      <c r="FL37" s="273"/>
      <c r="FM37" s="273"/>
      <c r="FN37" s="273"/>
      <c r="FO37" s="273"/>
      <c r="FP37" s="273"/>
      <c r="FQ37" s="273"/>
      <c r="FR37" s="273"/>
      <c r="FS37" s="273"/>
      <c r="FT37" s="273"/>
      <c r="FU37" s="273"/>
      <c r="FV37" s="273"/>
      <c r="FW37" s="273"/>
      <c r="FX37" s="273"/>
      <c r="FY37" s="273"/>
      <c r="FZ37" s="273"/>
      <c r="GA37" s="273"/>
      <c r="GB37" s="273"/>
      <c r="GC37" s="273"/>
      <c r="GD37" s="273"/>
      <c r="GE37" s="273"/>
      <c r="GF37" s="273"/>
      <c r="GG37" s="273"/>
      <c r="GH37" s="273"/>
      <c r="GI37" s="273"/>
      <c r="GJ37" s="273"/>
      <c r="GK37" s="273"/>
      <c r="GL37" s="273"/>
      <c r="GM37" s="273"/>
      <c r="GN37" s="273"/>
      <c r="GO37" s="273"/>
      <c r="GP37" s="273"/>
      <c r="GQ37" s="273"/>
      <c r="GR37" s="273"/>
      <c r="GS37" s="273"/>
      <c r="GT37" s="273"/>
      <c r="GU37" s="273"/>
      <c r="GV37" s="273"/>
      <c r="GW37" s="273"/>
      <c r="GX37" s="273"/>
      <c r="GY37" s="273"/>
      <c r="GZ37" s="273"/>
      <c r="HA37" s="273"/>
      <c r="HB37" s="273"/>
      <c r="HC37" s="273"/>
      <c r="HD37" s="273"/>
      <c r="HE37" s="273"/>
      <c r="HF37" s="273"/>
      <c r="HG37" s="273"/>
    </row>
    <row r="38" spans="1:215" ht="15.6" x14ac:dyDescent="0.3">
      <c r="A38" s="434"/>
      <c r="B38" s="62"/>
      <c r="C38" s="63"/>
      <c r="D38" s="64"/>
      <c r="E38" s="65"/>
      <c r="F38" s="66"/>
      <c r="G38" s="67"/>
      <c r="H38" s="64"/>
      <c r="I38" s="65"/>
      <c r="J38" s="62"/>
      <c r="K38" s="67"/>
      <c r="L38" s="436"/>
      <c r="M38" s="65"/>
      <c r="N38" s="62"/>
      <c r="O38" s="67"/>
      <c r="P38" s="436"/>
      <c r="Q38" s="65"/>
      <c r="R38" s="62"/>
      <c r="S38" s="67"/>
      <c r="T38" s="436"/>
      <c r="U38" s="65"/>
      <c r="V38" s="62"/>
      <c r="W38" s="67"/>
      <c r="X38" s="68"/>
      <c r="Y38" s="435"/>
      <c r="Z38" s="69">
        <f t="shared" si="0"/>
        <v>0</v>
      </c>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273"/>
      <c r="BR38" s="273"/>
      <c r="BS38" s="273"/>
      <c r="BT38" s="273"/>
      <c r="BU38" s="273"/>
      <c r="BV38" s="273"/>
      <c r="BW38" s="273"/>
      <c r="BX38" s="273"/>
      <c r="BY38" s="273"/>
      <c r="BZ38" s="273"/>
      <c r="CA38" s="273"/>
      <c r="CB38" s="273"/>
      <c r="CC38" s="273"/>
      <c r="CD38" s="273"/>
      <c r="CE38" s="273"/>
      <c r="CF38" s="273"/>
      <c r="CG38" s="273"/>
      <c r="CH38" s="273"/>
      <c r="CI38" s="273"/>
      <c r="CJ38" s="273"/>
      <c r="CK38" s="273"/>
      <c r="CL38" s="273"/>
      <c r="CM38" s="273"/>
      <c r="CN38" s="273"/>
      <c r="CO38" s="273"/>
      <c r="CP38" s="273"/>
      <c r="CQ38" s="273"/>
      <c r="CR38" s="273"/>
      <c r="CS38" s="273"/>
      <c r="CT38" s="273"/>
      <c r="CU38" s="273"/>
      <c r="CV38" s="273"/>
      <c r="CW38" s="273"/>
      <c r="CX38" s="273"/>
      <c r="CY38" s="273"/>
      <c r="CZ38" s="273"/>
      <c r="DA38" s="273"/>
      <c r="DB38" s="273"/>
      <c r="DC38" s="273"/>
      <c r="DD38" s="273"/>
      <c r="DE38" s="273"/>
      <c r="DF38" s="273"/>
      <c r="DG38" s="273"/>
      <c r="DH38" s="273"/>
      <c r="DI38" s="273"/>
      <c r="DJ38" s="273"/>
      <c r="DK38" s="273"/>
      <c r="DL38" s="273"/>
      <c r="DM38" s="273"/>
      <c r="DN38" s="273"/>
      <c r="DO38" s="273"/>
      <c r="DP38" s="273"/>
      <c r="DQ38" s="273"/>
      <c r="DR38" s="273"/>
      <c r="DS38" s="273"/>
      <c r="DT38" s="273"/>
      <c r="DU38" s="273"/>
      <c r="DV38" s="273"/>
      <c r="DW38" s="273"/>
      <c r="DX38" s="273"/>
      <c r="DY38" s="273"/>
      <c r="DZ38" s="273"/>
      <c r="EA38" s="273"/>
      <c r="EB38" s="273"/>
      <c r="EC38" s="273"/>
      <c r="ED38" s="273"/>
      <c r="EE38" s="273"/>
      <c r="EF38" s="273"/>
      <c r="EG38" s="273"/>
      <c r="EH38" s="273"/>
      <c r="EI38" s="273"/>
      <c r="EJ38" s="273"/>
      <c r="EK38" s="273"/>
      <c r="EL38" s="273"/>
      <c r="EM38" s="273"/>
      <c r="EN38" s="273"/>
      <c r="EO38" s="273"/>
      <c r="EP38" s="273"/>
      <c r="EQ38" s="273"/>
      <c r="ER38" s="273"/>
      <c r="ES38" s="273"/>
      <c r="ET38" s="273"/>
      <c r="EU38" s="273"/>
      <c r="EV38" s="273"/>
      <c r="EW38" s="273"/>
      <c r="EX38" s="273"/>
      <c r="EY38" s="273"/>
      <c r="EZ38" s="273"/>
      <c r="FA38" s="273"/>
      <c r="FB38" s="273"/>
      <c r="FC38" s="273"/>
      <c r="FD38" s="273"/>
      <c r="FE38" s="273"/>
      <c r="FF38" s="273"/>
      <c r="FG38" s="273"/>
      <c r="FH38" s="273"/>
      <c r="FI38" s="273"/>
      <c r="FJ38" s="273"/>
      <c r="FK38" s="273"/>
      <c r="FL38" s="273"/>
      <c r="FM38" s="273"/>
      <c r="FN38" s="273"/>
      <c r="FO38" s="273"/>
      <c r="FP38" s="273"/>
      <c r="FQ38" s="273"/>
      <c r="FR38" s="273"/>
      <c r="FS38" s="273"/>
      <c r="FT38" s="273"/>
      <c r="FU38" s="273"/>
      <c r="FV38" s="273"/>
      <c r="FW38" s="273"/>
      <c r="FX38" s="273"/>
      <c r="FY38" s="273"/>
      <c r="FZ38" s="273"/>
      <c r="GA38" s="273"/>
      <c r="GB38" s="273"/>
      <c r="GC38" s="273"/>
      <c r="GD38" s="273"/>
      <c r="GE38" s="273"/>
      <c r="GF38" s="273"/>
      <c r="GG38" s="273"/>
      <c r="GH38" s="273"/>
      <c r="GI38" s="273"/>
      <c r="GJ38" s="273"/>
      <c r="GK38" s="273"/>
      <c r="GL38" s="273"/>
      <c r="GM38" s="273"/>
      <c r="GN38" s="273"/>
      <c r="GO38" s="273"/>
      <c r="GP38" s="273"/>
      <c r="GQ38" s="273"/>
      <c r="GR38" s="273"/>
      <c r="GS38" s="273"/>
      <c r="GT38" s="273"/>
      <c r="GU38" s="273"/>
      <c r="GV38" s="273"/>
      <c r="GW38" s="273"/>
      <c r="GX38" s="273"/>
      <c r="GY38" s="273"/>
      <c r="GZ38" s="273"/>
      <c r="HA38" s="273"/>
      <c r="HB38" s="273"/>
      <c r="HC38" s="273"/>
      <c r="HD38" s="273"/>
      <c r="HE38" s="273"/>
      <c r="HF38" s="273"/>
      <c r="HG38" s="273"/>
    </row>
    <row r="39" spans="1:215" s="274" customFormat="1" ht="15.6" x14ac:dyDescent="0.3">
      <c r="A39" s="434"/>
      <c r="B39" s="70"/>
      <c r="C39" s="67"/>
      <c r="D39" s="64"/>
      <c r="E39" s="65"/>
      <c r="F39" s="66"/>
      <c r="G39" s="67"/>
      <c r="H39" s="64"/>
      <c r="I39" s="65"/>
      <c r="J39" s="70"/>
      <c r="K39" s="67"/>
      <c r="L39" s="64"/>
      <c r="M39" s="65"/>
      <c r="N39" s="70"/>
      <c r="O39" s="67"/>
      <c r="P39" s="64"/>
      <c r="Q39" s="65"/>
      <c r="R39" s="70"/>
      <c r="S39" s="67"/>
      <c r="T39" s="64"/>
      <c r="U39" s="65"/>
      <c r="V39" s="70"/>
      <c r="W39" s="67"/>
      <c r="X39" s="71"/>
      <c r="Y39" s="435"/>
      <c r="Z39" s="72">
        <f t="shared" si="0"/>
        <v>0</v>
      </c>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3"/>
      <c r="BR39" s="273"/>
      <c r="BS39" s="273"/>
      <c r="BT39" s="273"/>
      <c r="BU39" s="273"/>
      <c r="BV39" s="273"/>
      <c r="BW39" s="273"/>
      <c r="BX39" s="273"/>
      <c r="BY39" s="273"/>
      <c r="BZ39" s="273"/>
      <c r="CA39" s="273"/>
      <c r="CB39" s="273"/>
      <c r="CC39" s="273"/>
      <c r="CD39" s="273"/>
      <c r="CE39" s="273"/>
      <c r="CF39" s="273"/>
      <c r="CG39" s="273"/>
      <c r="CH39" s="273"/>
      <c r="CI39" s="273"/>
      <c r="CJ39" s="273"/>
      <c r="CK39" s="273"/>
      <c r="CL39" s="273"/>
      <c r="CM39" s="273"/>
      <c r="CN39" s="273"/>
      <c r="CO39" s="273"/>
      <c r="CP39" s="273"/>
      <c r="CQ39" s="273"/>
      <c r="CR39" s="273"/>
      <c r="CS39" s="273"/>
      <c r="CT39" s="273"/>
      <c r="CU39" s="273"/>
      <c r="CV39" s="273"/>
      <c r="CW39" s="273"/>
      <c r="CX39" s="273"/>
      <c r="CY39" s="273"/>
      <c r="CZ39" s="273"/>
      <c r="DA39" s="273"/>
      <c r="DB39" s="273"/>
      <c r="DC39" s="273"/>
      <c r="DD39" s="273"/>
      <c r="DE39" s="273"/>
      <c r="DF39" s="273"/>
      <c r="DG39" s="273"/>
      <c r="DH39" s="273"/>
      <c r="DI39" s="273"/>
      <c r="DJ39" s="273"/>
      <c r="DK39" s="273"/>
      <c r="DL39" s="273"/>
      <c r="DM39" s="273"/>
      <c r="DN39" s="273"/>
      <c r="DO39" s="273"/>
      <c r="DP39" s="273"/>
      <c r="DQ39" s="273"/>
      <c r="DR39" s="273"/>
      <c r="DS39" s="273"/>
      <c r="DT39" s="273"/>
      <c r="DU39" s="273"/>
      <c r="DV39" s="273"/>
      <c r="DW39" s="273"/>
      <c r="DX39" s="273"/>
      <c r="DY39" s="273"/>
      <c r="DZ39" s="273"/>
      <c r="EA39" s="273"/>
      <c r="EB39" s="273"/>
      <c r="EC39" s="273"/>
      <c r="ED39" s="273"/>
      <c r="EE39" s="273"/>
      <c r="EF39" s="273"/>
      <c r="EG39" s="273"/>
      <c r="EH39" s="273"/>
      <c r="EI39" s="273"/>
      <c r="EJ39" s="273"/>
      <c r="EK39" s="273"/>
      <c r="EL39" s="273"/>
      <c r="EM39" s="273"/>
      <c r="EN39" s="273"/>
      <c r="EO39" s="273"/>
      <c r="EP39" s="273"/>
      <c r="EQ39" s="273"/>
      <c r="ER39" s="273"/>
      <c r="ES39" s="273"/>
      <c r="ET39" s="273"/>
      <c r="EU39" s="273"/>
      <c r="EV39" s="273"/>
      <c r="EW39" s="273"/>
      <c r="EX39" s="273"/>
      <c r="EY39" s="273"/>
      <c r="EZ39" s="273"/>
      <c r="FA39" s="273"/>
      <c r="FB39" s="273"/>
      <c r="FC39" s="273"/>
      <c r="FD39" s="273"/>
      <c r="FE39" s="273"/>
      <c r="FF39" s="273"/>
      <c r="FG39" s="273"/>
      <c r="FH39" s="273"/>
      <c r="FI39" s="273"/>
      <c r="FJ39" s="273"/>
      <c r="FK39" s="273"/>
      <c r="FL39" s="273"/>
      <c r="FM39" s="273"/>
      <c r="FN39" s="273"/>
      <c r="FO39" s="273"/>
      <c r="FP39" s="273"/>
      <c r="FQ39" s="273"/>
      <c r="FR39" s="273"/>
      <c r="FS39" s="273"/>
      <c r="FT39" s="273"/>
      <c r="FU39" s="273"/>
      <c r="FV39" s="273"/>
      <c r="FW39" s="273"/>
      <c r="FX39" s="273"/>
      <c r="FY39" s="273"/>
      <c r="FZ39" s="273"/>
      <c r="GA39" s="273"/>
      <c r="GB39" s="273"/>
      <c r="GC39" s="273"/>
      <c r="GD39" s="273"/>
      <c r="GE39" s="273"/>
      <c r="GF39" s="273"/>
      <c r="GG39" s="273"/>
      <c r="GH39" s="273"/>
      <c r="GI39" s="273"/>
      <c r="GJ39" s="273"/>
      <c r="GK39" s="273"/>
      <c r="GL39" s="273"/>
      <c r="GM39" s="273"/>
      <c r="GN39" s="273"/>
      <c r="GO39" s="273"/>
      <c r="GP39" s="273"/>
      <c r="GQ39" s="273"/>
      <c r="GR39" s="273"/>
      <c r="GS39" s="273"/>
      <c r="GT39" s="273"/>
      <c r="GU39" s="273"/>
      <c r="GV39" s="273"/>
      <c r="GW39" s="273"/>
      <c r="GX39" s="273"/>
      <c r="GY39" s="273"/>
      <c r="GZ39" s="273"/>
      <c r="HA39" s="273"/>
      <c r="HB39" s="273"/>
      <c r="HC39" s="273"/>
      <c r="HD39" s="273"/>
      <c r="HE39" s="273"/>
      <c r="HF39" s="273"/>
      <c r="HG39" s="273"/>
    </row>
    <row r="40" spans="1:215" s="274" customFormat="1" ht="15.6" x14ac:dyDescent="0.3">
      <c r="A40" s="434"/>
      <c r="B40" s="62"/>
      <c r="C40" s="63"/>
      <c r="D40" s="64"/>
      <c r="E40" s="65"/>
      <c r="F40" s="66"/>
      <c r="G40" s="67"/>
      <c r="H40" s="64"/>
      <c r="I40" s="65"/>
      <c r="J40" s="70"/>
      <c r="K40" s="67"/>
      <c r="L40" s="64"/>
      <c r="M40" s="65"/>
      <c r="N40" s="70"/>
      <c r="O40" s="67"/>
      <c r="P40" s="64"/>
      <c r="Q40" s="65"/>
      <c r="R40" s="70"/>
      <c r="S40" s="67"/>
      <c r="T40" s="64"/>
      <c r="U40" s="65"/>
      <c r="V40" s="70"/>
      <c r="W40" s="67"/>
      <c r="X40" s="71"/>
      <c r="Y40" s="435"/>
      <c r="Z40" s="72">
        <f t="shared" si="0"/>
        <v>0</v>
      </c>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c r="CG40" s="273"/>
      <c r="CH40" s="273"/>
      <c r="CI40" s="273"/>
      <c r="CJ40" s="273"/>
      <c r="CK40" s="273"/>
      <c r="CL40" s="273"/>
      <c r="CM40" s="273"/>
      <c r="CN40" s="273"/>
      <c r="CO40" s="273"/>
      <c r="CP40" s="273"/>
      <c r="CQ40" s="273"/>
      <c r="CR40" s="273"/>
      <c r="CS40" s="273"/>
      <c r="CT40" s="273"/>
      <c r="CU40" s="273"/>
      <c r="CV40" s="273"/>
      <c r="CW40" s="273"/>
      <c r="CX40" s="273"/>
      <c r="CY40" s="273"/>
      <c r="CZ40" s="273"/>
      <c r="DA40" s="273"/>
      <c r="DB40" s="273"/>
      <c r="DC40" s="273"/>
      <c r="DD40" s="273"/>
      <c r="DE40" s="273"/>
      <c r="DF40" s="273"/>
      <c r="DG40" s="273"/>
      <c r="DH40" s="273"/>
      <c r="DI40" s="273"/>
      <c r="DJ40" s="273"/>
      <c r="DK40" s="273"/>
      <c r="DL40" s="273"/>
      <c r="DM40" s="273"/>
      <c r="DN40" s="273"/>
      <c r="DO40" s="273"/>
      <c r="DP40" s="273"/>
      <c r="DQ40" s="273"/>
      <c r="DR40" s="273"/>
      <c r="DS40" s="273"/>
      <c r="DT40" s="273"/>
      <c r="DU40" s="273"/>
      <c r="DV40" s="273"/>
      <c r="DW40" s="273"/>
      <c r="DX40" s="273"/>
      <c r="DY40" s="273"/>
      <c r="DZ40" s="273"/>
      <c r="EA40" s="273"/>
      <c r="EB40" s="273"/>
      <c r="EC40" s="273"/>
      <c r="ED40" s="273"/>
      <c r="EE40" s="273"/>
      <c r="EF40" s="273"/>
      <c r="EG40" s="273"/>
      <c r="EH40" s="273"/>
      <c r="EI40" s="273"/>
      <c r="EJ40" s="273"/>
      <c r="EK40" s="273"/>
      <c r="EL40" s="273"/>
      <c r="EM40" s="273"/>
      <c r="EN40" s="273"/>
      <c r="EO40" s="273"/>
      <c r="EP40" s="273"/>
      <c r="EQ40" s="273"/>
      <c r="ER40" s="273"/>
      <c r="ES40" s="273"/>
      <c r="ET40" s="273"/>
      <c r="EU40" s="273"/>
      <c r="EV40" s="273"/>
      <c r="EW40" s="273"/>
      <c r="EX40" s="273"/>
      <c r="EY40" s="273"/>
      <c r="EZ40" s="273"/>
      <c r="FA40" s="273"/>
      <c r="FB40" s="273"/>
      <c r="FC40" s="273"/>
      <c r="FD40" s="273"/>
      <c r="FE40" s="273"/>
      <c r="FF40" s="273"/>
      <c r="FG40" s="273"/>
      <c r="FH40" s="273"/>
      <c r="FI40" s="273"/>
      <c r="FJ40" s="273"/>
      <c r="FK40" s="273"/>
      <c r="FL40" s="273"/>
      <c r="FM40" s="273"/>
      <c r="FN40" s="273"/>
      <c r="FO40" s="273"/>
      <c r="FP40" s="273"/>
      <c r="FQ40" s="273"/>
      <c r="FR40" s="273"/>
      <c r="FS40" s="273"/>
      <c r="FT40" s="273"/>
      <c r="FU40" s="273"/>
      <c r="FV40" s="273"/>
      <c r="FW40" s="273"/>
      <c r="FX40" s="273"/>
      <c r="FY40" s="273"/>
      <c r="FZ40" s="273"/>
      <c r="GA40" s="273"/>
      <c r="GB40" s="273"/>
      <c r="GC40" s="273"/>
      <c r="GD40" s="273"/>
      <c r="GE40" s="273"/>
      <c r="GF40" s="273"/>
      <c r="GG40" s="273"/>
      <c r="GH40" s="273"/>
      <c r="GI40" s="273"/>
      <c r="GJ40" s="273"/>
      <c r="GK40" s="273"/>
      <c r="GL40" s="273"/>
      <c r="GM40" s="273"/>
      <c r="GN40" s="273"/>
      <c r="GO40" s="273"/>
      <c r="GP40" s="273"/>
      <c r="GQ40" s="273"/>
      <c r="GR40" s="273"/>
      <c r="GS40" s="273"/>
      <c r="GT40" s="273"/>
      <c r="GU40" s="273"/>
      <c r="GV40" s="273"/>
      <c r="GW40" s="273"/>
      <c r="GX40" s="273"/>
      <c r="GY40" s="273"/>
      <c r="GZ40" s="273"/>
      <c r="HA40" s="273"/>
      <c r="HB40" s="273"/>
      <c r="HC40" s="273"/>
      <c r="HD40" s="273"/>
      <c r="HE40" s="273"/>
      <c r="HF40" s="273"/>
      <c r="HG40" s="273"/>
    </row>
    <row r="41" spans="1:215" ht="16.2" thickBot="1" x14ac:dyDescent="0.35">
      <c r="A41" s="437"/>
      <c r="B41" s="438"/>
      <c r="C41" s="439"/>
      <c r="D41" s="440"/>
      <c r="E41" s="441"/>
      <c r="F41" s="442"/>
      <c r="G41" s="439"/>
      <c r="H41" s="443"/>
      <c r="I41" s="441"/>
      <c r="J41" s="438"/>
      <c r="K41" s="439"/>
      <c r="L41" s="440"/>
      <c r="M41" s="441"/>
      <c r="N41" s="438"/>
      <c r="O41" s="439"/>
      <c r="P41" s="440"/>
      <c r="Q41" s="441"/>
      <c r="R41" s="438"/>
      <c r="S41" s="439"/>
      <c r="T41" s="440"/>
      <c r="U41" s="441"/>
      <c r="V41" s="438"/>
      <c r="W41" s="439"/>
      <c r="X41" s="443"/>
      <c r="Y41" s="444"/>
      <c r="Z41" s="419">
        <f t="shared" si="0"/>
        <v>0</v>
      </c>
    </row>
    <row r="42" spans="1:215" ht="15.6" x14ac:dyDescent="0.3">
      <c r="A42" s="25" t="s">
        <v>162</v>
      </c>
      <c r="B42" s="73">
        <f>SUMIF(C4:C41,$AC$2,B4:B41)</f>
        <v>0</v>
      </c>
      <c r="C42" s="73"/>
      <c r="D42" s="73">
        <f t="shared" ref="D42:X42" si="1">SUMIF(E4:E41,$AC$2,D4:D41)</f>
        <v>0</v>
      </c>
      <c r="E42" s="73"/>
      <c r="F42" s="73">
        <f t="shared" si="1"/>
        <v>0</v>
      </c>
      <c r="G42" s="73"/>
      <c r="H42" s="73">
        <f t="shared" si="1"/>
        <v>0</v>
      </c>
      <c r="I42" s="73"/>
      <c r="J42" s="73">
        <f t="shared" si="1"/>
        <v>0</v>
      </c>
      <c r="K42" s="73"/>
      <c r="L42" s="73">
        <f t="shared" si="1"/>
        <v>0</v>
      </c>
      <c r="M42" s="73"/>
      <c r="N42" s="73">
        <f t="shared" si="1"/>
        <v>0</v>
      </c>
      <c r="O42" s="73"/>
      <c r="P42" s="73">
        <f t="shared" si="1"/>
        <v>0</v>
      </c>
      <c r="Q42" s="73"/>
      <c r="R42" s="73">
        <f t="shared" si="1"/>
        <v>0</v>
      </c>
      <c r="S42" s="73"/>
      <c r="T42" s="73">
        <f t="shared" si="1"/>
        <v>0</v>
      </c>
      <c r="U42" s="73"/>
      <c r="V42" s="73">
        <f t="shared" si="1"/>
        <v>0</v>
      </c>
      <c r="W42" s="73"/>
      <c r="X42" s="73">
        <f t="shared" si="1"/>
        <v>0</v>
      </c>
      <c r="Y42" s="73"/>
      <c r="Z42" s="74">
        <f t="shared" si="0"/>
        <v>0</v>
      </c>
    </row>
    <row r="43" spans="1:215" ht="15.6" x14ac:dyDescent="0.3">
      <c r="A43" s="25" t="s">
        <v>165</v>
      </c>
      <c r="B43" s="75">
        <f>SUMIF(C4:C41,$AC$3,B4:B41)</f>
        <v>0</v>
      </c>
      <c r="C43" s="75"/>
      <c r="D43" s="75">
        <f t="shared" ref="D43:X43" si="2">SUMIF(E4:E41,$AC$3,D4:D41)</f>
        <v>0</v>
      </c>
      <c r="E43" s="75"/>
      <c r="F43" s="75">
        <f t="shared" si="2"/>
        <v>0</v>
      </c>
      <c r="G43" s="75"/>
      <c r="H43" s="75">
        <f t="shared" si="2"/>
        <v>0</v>
      </c>
      <c r="I43" s="75"/>
      <c r="J43" s="75">
        <f t="shared" si="2"/>
        <v>0</v>
      </c>
      <c r="K43" s="75"/>
      <c r="L43" s="75">
        <f t="shared" si="2"/>
        <v>0</v>
      </c>
      <c r="M43" s="75"/>
      <c r="N43" s="75">
        <f t="shared" si="2"/>
        <v>0</v>
      </c>
      <c r="O43" s="75"/>
      <c r="P43" s="75">
        <f t="shared" si="2"/>
        <v>0</v>
      </c>
      <c r="Q43" s="75"/>
      <c r="R43" s="75">
        <f t="shared" si="2"/>
        <v>0</v>
      </c>
      <c r="S43" s="75"/>
      <c r="T43" s="75">
        <f t="shared" si="2"/>
        <v>0</v>
      </c>
      <c r="U43" s="75"/>
      <c r="V43" s="75">
        <f t="shared" si="2"/>
        <v>0</v>
      </c>
      <c r="W43" s="75"/>
      <c r="X43" s="75">
        <f t="shared" si="2"/>
        <v>0</v>
      </c>
      <c r="Y43" s="75"/>
      <c r="Z43" s="76">
        <f t="shared" si="0"/>
        <v>0</v>
      </c>
    </row>
    <row r="44" spans="1:215" ht="15.6" x14ac:dyDescent="0.3">
      <c r="A44" s="25" t="s">
        <v>116</v>
      </c>
      <c r="B44" s="75">
        <f>SUMIF(C4:C41,$AC$4,B4:B41)</f>
        <v>0</v>
      </c>
      <c r="C44" s="75"/>
      <c r="D44" s="75">
        <f t="shared" ref="D44:X44" si="3">SUMIF(E4:E41,$AC$4,D4:D41)</f>
        <v>0</v>
      </c>
      <c r="E44" s="75"/>
      <c r="F44" s="75">
        <f t="shared" si="3"/>
        <v>0</v>
      </c>
      <c r="G44" s="75"/>
      <c r="H44" s="75">
        <f t="shared" si="3"/>
        <v>0</v>
      </c>
      <c r="I44" s="75"/>
      <c r="J44" s="75">
        <f t="shared" si="3"/>
        <v>0</v>
      </c>
      <c r="K44" s="75"/>
      <c r="L44" s="75">
        <f t="shared" si="3"/>
        <v>0</v>
      </c>
      <c r="M44" s="75"/>
      <c r="N44" s="75">
        <f t="shared" si="3"/>
        <v>0</v>
      </c>
      <c r="O44" s="75"/>
      <c r="P44" s="75">
        <f t="shared" si="3"/>
        <v>0</v>
      </c>
      <c r="Q44" s="75"/>
      <c r="R44" s="75">
        <f t="shared" si="3"/>
        <v>0</v>
      </c>
      <c r="S44" s="75"/>
      <c r="T44" s="75">
        <f t="shared" si="3"/>
        <v>0</v>
      </c>
      <c r="U44" s="75"/>
      <c r="V44" s="75">
        <f t="shared" si="3"/>
        <v>0</v>
      </c>
      <c r="W44" s="75"/>
      <c r="X44" s="75">
        <f t="shared" si="3"/>
        <v>0</v>
      </c>
      <c r="Y44" s="75"/>
      <c r="Z44" s="76">
        <f t="shared" si="0"/>
        <v>0</v>
      </c>
    </row>
    <row r="45" spans="1:215" ht="15.6" thickBot="1" x14ac:dyDescent="0.3">
      <c r="A45" s="25" t="s">
        <v>117</v>
      </c>
      <c r="B45" s="77">
        <f>SUMIF(C4:C41,$AC$5,B4:B41)</f>
        <v>0</v>
      </c>
      <c r="C45" s="77"/>
      <c r="D45" s="77">
        <f t="shared" ref="D45:X45" si="4">SUMIF(E4:E41,$AC$5,D4:D41)</f>
        <v>0</v>
      </c>
      <c r="E45" s="77"/>
      <c r="F45" s="77">
        <f t="shared" si="4"/>
        <v>0</v>
      </c>
      <c r="G45" s="77"/>
      <c r="H45" s="77">
        <f t="shared" si="4"/>
        <v>0</v>
      </c>
      <c r="I45" s="77"/>
      <c r="J45" s="77">
        <f t="shared" si="4"/>
        <v>0</v>
      </c>
      <c r="K45" s="77"/>
      <c r="L45" s="77">
        <f t="shared" si="4"/>
        <v>0</v>
      </c>
      <c r="M45" s="77"/>
      <c r="N45" s="77">
        <f t="shared" si="4"/>
        <v>0</v>
      </c>
      <c r="O45" s="77"/>
      <c r="P45" s="77">
        <f t="shared" si="4"/>
        <v>0</v>
      </c>
      <c r="Q45" s="77"/>
      <c r="R45" s="77">
        <f t="shared" si="4"/>
        <v>0</v>
      </c>
      <c r="S45" s="77"/>
      <c r="T45" s="77">
        <f t="shared" si="4"/>
        <v>0</v>
      </c>
      <c r="U45" s="77"/>
      <c r="V45" s="77">
        <f t="shared" si="4"/>
        <v>0</v>
      </c>
      <c r="W45" s="77"/>
      <c r="X45" s="77">
        <f t="shared" si="4"/>
        <v>0</v>
      </c>
      <c r="Y45" s="77"/>
      <c r="Z45" s="77">
        <f t="shared" si="0"/>
        <v>0</v>
      </c>
    </row>
    <row r="46" spans="1:215" ht="19.95" customHeight="1" thickTop="1" x14ac:dyDescent="0.25">
      <c r="A46" s="25" t="s">
        <v>119</v>
      </c>
      <c r="B46" s="25">
        <f>SUM(B42:B45)</f>
        <v>0</v>
      </c>
      <c r="C46" s="25"/>
      <c r="D46" s="25">
        <f>SUM(D42:D45)</f>
        <v>0</v>
      </c>
      <c r="E46" s="25"/>
      <c r="F46" s="25">
        <f>SUM(F42:F45)</f>
        <v>0</v>
      </c>
      <c r="G46" s="25"/>
      <c r="H46" s="25">
        <f>SUM(H42:H45)</f>
        <v>0</v>
      </c>
      <c r="I46" s="25"/>
      <c r="J46" s="25">
        <f>SUM(J42:J45)</f>
        <v>0</v>
      </c>
      <c r="K46" s="25"/>
      <c r="L46" s="25">
        <f>SUM(L42:L45)</f>
        <v>0</v>
      </c>
      <c r="M46" s="25"/>
      <c r="N46" s="25">
        <f>SUM(N42:N45)</f>
        <v>0</v>
      </c>
      <c r="O46" s="25"/>
      <c r="P46" s="25">
        <f>SUM(P42:P45)</f>
        <v>0</v>
      </c>
      <c r="Q46" s="25"/>
      <c r="R46" s="25">
        <f>SUM(R42:R45)</f>
        <v>0</v>
      </c>
      <c r="S46" s="25"/>
      <c r="T46" s="25">
        <f>SUM(T42:T45)</f>
        <v>0</v>
      </c>
      <c r="U46" s="25"/>
      <c r="V46" s="25">
        <f>SUM(V42:V45)</f>
        <v>0</v>
      </c>
      <c r="W46" s="25"/>
      <c r="X46" s="25">
        <f>SUM(X42:X45)</f>
        <v>0</v>
      </c>
      <c r="Y46" s="25"/>
      <c r="Z46" s="25"/>
    </row>
    <row r="47" spans="1:215" ht="31.2" x14ac:dyDescent="0.3">
      <c r="A47" s="78" t="s">
        <v>118</v>
      </c>
      <c r="B47" s="79"/>
      <c r="C47" s="79"/>
      <c r="D47" s="79"/>
      <c r="E47" s="79"/>
      <c r="F47" s="79"/>
      <c r="G47" s="79"/>
      <c r="H47" s="79"/>
      <c r="I47" s="79"/>
      <c r="J47" s="79"/>
      <c r="K47" s="79"/>
      <c r="L47" s="79"/>
      <c r="M47" s="79"/>
      <c r="N47" s="79"/>
      <c r="O47" s="79"/>
      <c r="P47" s="79"/>
      <c r="Q47" s="79"/>
      <c r="R47" s="79"/>
      <c r="S47" s="79"/>
      <c r="T47" s="79"/>
      <c r="U47" s="79"/>
      <c r="V47" s="79"/>
      <c r="W47" s="79"/>
      <c r="X47" s="79"/>
      <c r="Y47" s="79"/>
      <c r="Z47" s="80">
        <f>SUM(Z42:Z45)</f>
        <v>0</v>
      </c>
    </row>
    <row r="49" spans="1:1" x14ac:dyDescent="0.25">
      <c r="A49" s="275" t="str">
        <f>'Financial Projection Signatures'!A23</f>
        <v>revised December 2022</v>
      </c>
    </row>
  </sheetData>
  <sheetProtection algorithmName="SHA-512" hashValue="+4kd3aU4wkjpAN1IrWpKC/UQRakJKjPhncwMIiZHoVfkunieZq/a+4+JW1WFn5IMHZN961XWQP+R1HHrwKahrA==" saltValue="GJRQHBV5JKBtKfMdtevzUA==" spinCount="100000" sheet="1" objects="1" scenarios="1"/>
  <mergeCells count="14">
    <mergeCell ref="A2:A3"/>
    <mergeCell ref="L2:M2"/>
    <mergeCell ref="B2:C2"/>
    <mergeCell ref="D2:E2"/>
    <mergeCell ref="F2:G2"/>
    <mergeCell ref="H2:I2"/>
    <mergeCell ref="J2:K2"/>
    <mergeCell ref="Z2:Z3"/>
    <mergeCell ref="N2:O2"/>
    <mergeCell ref="P2:Q2"/>
    <mergeCell ref="R2:S2"/>
    <mergeCell ref="T2:U2"/>
    <mergeCell ref="V2:W2"/>
    <mergeCell ref="X2:Y2"/>
  </mergeCells>
  <dataValidations xWindow="572" yWindow="796" count="43">
    <dataValidation allowBlank="1" showInputMessage="1" showErrorMessage="1" prompt="Item" sqref="A4:A41" xr:uid="{00000000-0002-0000-0200-000000000000}"/>
    <dataValidation allowBlank="1" showInputMessage="1" showErrorMessage="1" promptTitle="January" prompt="Amount" sqref="B4:B41" xr:uid="{00000000-0002-0000-0200-000001000000}"/>
    <dataValidation allowBlank="1" showInputMessage="1" showErrorMessage="1" promptTitle="February" prompt="Amount" sqref="D4:D41" xr:uid="{00000000-0002-0000-0200-000002000000}"/>
    <dataValidation type="list" allowBlank="1" showInputMessage="1" showErrorMessage="1" promptTitle="January" prompt="Funding Source" sqref="C4:C41" xr:uid="{00000000-0002-0000-0200-000003000000}">
      <formula1>$AC$2:$AC$5</formula1>
    </dataValidation>
    <dataValidation type="list" allowBlank="1" showInputMessage="1" showErrorMessage="1" promptTitle="February" prompt="Funding Source" sqref="E4:E41" xr:uid="{00000000-0002-0000-0200-000004000000}">
      <formula1>$AC$2:$AC$5</formula1>
    </dataValidation>
    <dataValidation allowBlank="1" showInputMessage="1" showErrorMessage="1" promptTitle="March" prompt="Amount" sqref="F4:F41" xr:uid="{00000000-0002-0000-0200-000005000000}"/>
    <dataValidation type="list" allowBlank="1" showInputMessage="1" showErrorMessage="1" promptTitle="March" prompt="Funding Source" sqref="G4:G41" xr:uid="{00000000-0002-0000-0200-000006000000}">
      <formula1>$AC$2:$AC$5</formula1>
    </dataValidation>
    <dataValidation allowBlank="1" showInputMessage="1" showErrorMessage="1" promptTitle="April" prompt="Amount" sqref="H4:H41" xr:uid="{00000000-0002-0000-0200-000007000000}"/>
    <dataValidation type="list" allowBlank="1" showInputMessage="1" showErrorMessage="1" promptTitle="April" prompt="Funding Source" sqref="I4:I41" xr:uid="{00000000-0002-0000-0200-000008000000}">
      <formula1>$AC$2:$AC$5</formula1>
    </dataValidation>
    <dataValidation allowBlank="1" showInputMessage="1" showErrorMessage="1" promptTitle="May" prompt="Amount" sqref="J4:J41" xr:uid="{00000000-0002-0000-0200-000009000000}"/>
    <dataValidation type="list" allowBlank="1" showInputMessage="1" showErrorMessage="1" promptTitle="May" prompt="Funding Source" sqref="K4:K41" xr:uid="{00000000-0002-0000-0200-00000A000000}">
      <formula1>$AC$2:$AC$5</formula1>
    </dataValidation>
    <dataValidation allowBlank="1" showInputMessage="1" showErrorMessage="1" promptTitle="June" prompt="Amount" sqref="L4:L41" xr:uid="{00000000-0002-0000-0200-00000B000000}"/>
    <dataValidation type="list" allowBlank="1" showInputMessage="1" showErrorMessage="1" promptTitle="June" prompt="Funding Source" sqref="M4:M41" xr:uid="{00000000-0002-0000-0200-00000C000000}">
      <formula1>$AC$2:$AC$5</formula1>
    </dataValidation>
    <dataValidation allowBlank="1" showInputMessage="1" showErrorMessage="1" promptTitle="July" prompt="Amount" sqref="N4:N41" xr:uid="{00000000-0002-0000-0200-00000D000000}"/>
    <dataValidation type="list" allowBlank="1" showInputMessage="1" showErrorMessage="1" promptTitle="July" prompt="Funding Source" sqref="O4:O41" xr:uid="{00000000-0002-0000-0200-00000E000000}">
      <formula1>$AC$2:$AC$5</formula1>
    </dataValidation>
    <dataValidation allowBlank="1" showInputMessage="1" showErrorMessage="1" promptTitle="August" prompt="Amount" sqref="P4:P41" xr:uid="{00000000-0002-0000-0200-00000F000000}"/>
    <dataValidation type="list" allowBlank="1" showInputMessage="1" showErrorMessage="1" promptTitle="August" prompt="Funding Source" sqref="Q4:Q41" xr:uid="{00000000-0002-0000-0200-000010000000}">
      <formula1>$AC$2:$AC$5</formula1>
    </dataValidation>
    <dataValidation allowBlank="1" showInputMessage="1" showErrorMessage="1" promptTitle="September" prompt="Amount" sqref="R4:R41" xr:uid="{00000000-0002-0000-0200-000011000000}"/>
    <dataValidation type="list" allowBlank="1" showInputMessage="1" showErrorMessage="1" promptTitle="September" prompt="Funding Source" sqref="S4:S41" xr:uid="{00000000-0002-0000-0200-000012000000}">
      <formula1>$AC$2:$AC$5</formula1>
    </dataValidation>
    <dataValidation allowBlank="1" showInputMessage="1" showErrorMessage="1" promptTitle="October" prompt="Amount" sqref="T4:T41" xr:uid="{00000000-0002-0000-0200-000013000000}"/>
    <dataValidation type="list" allowBlank="1" showInputMessage="1" showErrorMessage="1" promptTitle="October" prompt="Funding Source" sqref="U4:U41" xr:uid="{00000000-0002-0000-0200-000014000000}">
      <formula1>$AC$2:$AC$5</formula1>
    </dataValidation>
    <dataValidation allowBlank="1" showInputMessage="1" showErrorMessage="1" promptTitle="November" prompt="Amount" sqref="V4:V41" xr:uid="{00000000-0002-0000-0200-000015000000}"/>
    <dataValidation type="list" allowBlank="1" showInputMessage="1" showErrorMessage="1" promptTitle="November" prompt="Funding Source" sqref="W4:W41" xr:uid="{00000000-0002-0000-0200-000016000000}">
      <formula1>$AC$2:$AC$5</formula1>
    </dataValidation>
    <dataValidation allowBlank="1" showInputMessage="1" showErrorMessage="1" promptTitle="December" prompt="Amount" sqref="X4:X41" xr:uid="{00000000-0002-0000-0200-000017000000}"/>
    <dataValidation type="list" allowBlank="1" showInputMessage="1" showErrorMessage="1" promptTitle="December" prompt="Funding Source" sqref="Y4:Y41" xr:uid="{00000000-0002-0000-0200-000018000000}">
      <formula1>$AC$2:$AC$5</formula1>
    </dataValidation>
    <dataValidation allowBlank="1" showInputMessage="1" showErrorMessage="1" prompt="Total" sqref="Z4:Z41" xr:uid="{00000000-0002-0000-0200-000019000000}"/>
    <dataValidation allowBlank="1" showInputMessage="1" showErrorMessage="1" promptTitle="January " prompt="subtotal" sqref="B43:X43" xr:uid="{00000000-0002-0000-0200-00001B000000}"/>
    <dataValidation allowBlank="1" showInputMessage="1" showErrorMessage="1" promptTitle="January" prompt="subtotal" sqref="B42:X42 B44:X44" xr:uid="{00000000-0002-0000-0200-00001C000000}"/>
    <dataValidation allowBlank="1" showInputMessage="1" showErrorMessage="1" promptTitle="January subtotal" sqref="B45:X45" xr:uid="{00000000-0002-0000-0200-00001D000000}"/>
    <dataValidation allowBlank="1" showInputMessage="1" showErrorMessage="1" promptTitle="January" prompt="total amount" sqref="B46" xr:uid="{00000000-0002-0000-0200-00001E000000}"/>
    <dataValidation allowBlank="1" showInputMessage="1" showErrorMessage="1" promptTitle="Annual Total" sqref="Z42:Z45" xr:uid="{00000000-0002-0000-0200-00002A000000}"/>
    <dataValidation allowBlank="1" showInputMessage="1" showErrorMessage="1" promptTitle="February" prompt="total amount" sqref="D46" xr:uid="{00000000-0002-0000-0200-00002B000000}"/>
    <dataValidation allowBlank="1" showInputMessage="1" showErrorMessage="1" promptTitle="March" prompt="total amount" sqref="F46" xr:uid="{00000000-0002-0000-0200-00002C000000}"/>
    <dataValidation allowBlank="1" showInputMessage="1" showErrorMessage="1" promptTitle="April" prompt="total amount" sqref="H46" xr:uid="{00000000-0002-0000-0200-00002D000000}"/>
    <dataValidation allowBlank="1" showInputMessage="1" showErrorMessage="1" promptTitle="May" prompt="total amount" sqref="J46" xr:uid="{00000000-0002-0000-0200-00002E000000}"/>
    <dataValidation allowBlank="1" showInputMessage="1" showErrorMessage="1" promptTitle="June" prompt="total amount" sqref="L46" xr:uid="{00000000-0002-0000-0200-00002F000000}"/>
    <dataValidation allowBlank="1" showInputMessage="1" showErrorMessage="1" promptTitle="July" prompt="total amount" sqref="N46" xr:uid="{00000000-0002-0000-0200-000030000000}"/>
    <dataValidation allowBlank="1" showInputMessage="1" showErrorMessage="1" promptTitle="August" prompt="total amount" sqref="P46" xr:uid="{00000000-0002-0000-0200-000031000000}"/>
    <dataValidation allowBlank="1" showInputMessage="1" showErrorMessage="1" promptTitle="September" prompt="total amount" sqref="R46" xr:uid="{00000000-0002-0000-0200-000032000000}"/>
    <dataValidation allowBlank="1" showInputMessage="1" showErrorMessage="1" promptTitle="October" prompt="total amount" sqref="T46" xr:uid="{00000000-0002-0000-0200-000033000000}"/>
    <dataValidation allowBlank="1" showInputMessage="1" showErrorMessage="1" promptTitle="November" prompt="total amount" sqref="V46" xr:uid="{00000000-0002-0000-0200-000034000000}"/>
    <dataValidation allowBlank="1" showInputMessage="1" showErrorMessage="1" promptTitle="December" prompt="total amount" sqref="X46" xr:uid="{00000000-0002-0000-0200-000035000000}"/>
    <dataValidation allowBlank="1" showErrorMessage="1" sqref="A2:A3" xr:uid="{67C052A7-F610-4A5A-852A-22E5E110A80D}"/>
  </dataValidations>
  <printOptions horizontalCentered="1"/>
  <pageMargins left="0.25" right="0.25" top="0.75" bottom="0.75" header="0.3" footer="0.3"/>
  <pageSetup orientation="landscape" r:id="rId1"/>
  <headerFooter scaleWithDoc="0">
    <oddFooter>&amp;LVR1805-1 (08/22)&amp;C&amp;A&amp;R&amp;P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Y153"/>
  <sheetViews>
    <sheetView showGridLines="0" showZeros="0" zoomScale="70" zoomScaleNormal="70" zoomScalePageLayoutView="115" workbookViewId="0">
      <pane xSplit="1" ySplit="3" topLeftCell="B135" activePane="bottomRight" state="frozen"/>
      <selection pane="topRight" activeCell="B1" sqref="B1"/>
      <selection pane="bottomLeft" activeCell="A4" sqref="A4"/>
      <selection pane="bottomRight" activeCell="B4" sqref="B4"/>
    </sheetView>
  </sheetViews>
  <sheetFormatPr defaultColWidth="9.109375" defaultRowHeight="15" x14ac:dyDescent="0.25"/>
  <cols>
    <col min="1" max="1" width="36.88671875" style="211" customWidth="1"/>
    <col min="2" max="13" width="8.44140625" style="142" customWidth="1"/>
    <col min="14" max="14" width="8.44140625" style="178" customWidth="1"/>
    <col min="15" max="15" width="1.33203125" style="179" customWidth="1"/>
    <col min="16" max="27" width="8.44140625" style="142" customWidth="1"/>
    <col min="28" max="28" width="8.44140625" style="178" customWidth="1"/>
    <col min="29" max="29" width="1.33203125" style="179" customWidth="1"/>
    <col min="30" max="41" width="8.44140625" style="142" customWidth="1"/>
    <col min="42" max="42" width="8.44140625" style="178" customWidth="1"/>
    <col min="43" max="43" width="1.33203125" style="179" customWidth="1"/>
    <col min="44" max="55" width="8.44140625" style="142" customWidth="1"/>
    <col min="56" max="56" width="8.44140625" style="178" customWidth="1"/>
    <col min="57" max="57" width="1.33203125" style="179" customWidth="1"/>
    <col min="58" max="69" width="8.44140625" style="142" customWidth="1"/>
    <col min="70" max="70" width="8.44140625" style="178" customWidth="1"/>
    <col min="71" max="71" width="1.33203125" style="179" customWidth="1"/>
    <col min="72" max="155" width="9.109375" style="141"/>
    <col min="156" max="16384" width="9.109375" style="142"/>
  </cols>
  <sheetData>
    <row r="1" spans="1:155" ht="135.6" x14ac:dyDescent="0.25">
      <c r="A1" s="295" t="s">
        <v>176</v>
      </c>
    </row>
    <row r="2" spans="1:155" s="1" customFormat="1" ht="16.5" customHeight="1" x14ac:dyDescent="0.3">
      <c r="A2" s="489">
        <f>'SSA Info'!B3</f>
        <v>0</v>
      </c>
      <c r="B2" s="486">
        <f>'SSA Info'!B4</f>
        <v>0</v>
      </c>
      <c r="C2" s="486"/>
      <c r="D2" s="486"/>
      <c r="E2" s="486"/>
      <c r="F2" s="486"/>
      <c r="G2" s="486"/>
      <c r="H2" s="486"/>
      <c r="I2" s="486"/>
      <c r="J2" s="486"/>
      <c r="K2" s="486"/>
      <c r="L2" s="486"/>
      <c r="M2" s="486"/>
      <c r="N2" s="486"/>
      <c r="O2" s="81"/>
      <c r="P2" s="496">
        <f>B2+1</f>
        <v>1</v>
      </c>
      <c r="Q2" s="496"/>
      <c r="R2" s="496"/>
      <c r="S2" s="496"/>
      <c r="T2" s="496"/>
      <c r="U2" s="496"/>
      <c r="V2" s="496"/>
      <c r="W2" s="496"/>
      <c r="X2" s="496"/>
      <c r="Y2" s="496"/>
      <c r="Z2" s="496"/>
      <c r="AA2" s="496"/>
      <c r="AB2" s="496"/>
      <c r="AC2" s="81"/>
      <c r="AD2" s="496">
        <f>P2+1</f>
        <v>2</v>
      </c>
      <c r="AE2" s="496"/>
      <c r="AF2" s="496"/>
      <c r="AG2" s="496"/>
      <c r="AH2" s="496"/>
      <c r="AI2" s="496"/>
      <c r="AJ2" s="496"/>
      <c r="AK2" s="496"/>
      <c r="AL2" s="496"/>
      <c r="AM2" s="496"/>
      <c r="AN2" s="496"/>
      <c r="AO2" s="496"/>
      <c r="AP2" s="496"/>
      <c r="AQ2" s="81"/>
      <c r="BE2" s="81"/>
      <c r="BS2" s="8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row>
    <row r="3" spans="1:155" s="1" customFormat="1" ht="18" customHeight="1" x14ac:dyDescent="0.3">
      <c r="A3" s="490"/>
      <c r="B3" s="82" t="s">
        <v>66</v>
      </c>
      <c r="C3" s="82" t="s">
        <v>67</v>
      </c>
      <c r="D3" s="82" t="s">
        <v>68</v>
      </c>
      <c r="E3" s="82" t="s">
        <v>69</v>
      </c>
      <c r="F3" s="82" t="s">
        <v>70</v>
      </c>
      <c r="G3" s="82" t="s">
        <v>71</v>
      </c>
      <c r="H3" s="82" t="s">
        <v>72</v>
      </c>
      <c r="I3" s="82" t="s">
        <v>73</v>
      </c>
      <c r="J3" s="82" t="s">
        <v>61</v>
      </c>
      <c r="K3" s="82" t="s">
        <v>62</v>
      </c>
      <c r="L3" s="82" t="s">
        <v>63</v>
      </c>
      <c r="M3" s="82" t="s">
        <v>64</v>
      </c>
      <c r="N3" s="83" t="s">
        <v>65</v>
      </c>
      <c r="O3" s="84"/>
      <c r="P3" s="85" t="s">
        <v>66</v>
      </c>
      <c r="Q3" s="85" t="s">
        <v>67</v>
      </c>
      <c r="R3" s="85" t="s">
        <v>68</v>
      </c>
      <c r="S3" s="85" t="s">
        <v>69</v>
      </c>
      <c r="T3" s="85" t="s">
        <v>70</v>
      </c>
      <c r="U3" s="85" t="s">
        <v>71</v>
      </c>
      <c r="V3" s="85" t="s">
        <v>72</v>
      </c>
      <c r="W3" s="85" t="s">
        <v>73</v>
      </c>
      <c r="X3" s="85" t="s">
        <v>61</v>
      </c>
      <c r="Y3" s="85" t="s">
        <v>62</v>
      </c>
      <c r="Z3" s="85" t="s">
        <v>63</v>
      </c>
      <c r="AA3" s="85" t="s">
        <v>64</v>
      </c>
      <c r="AB3" s="86" t="s">
        <v>65</v>
      </c>
      <c r="AC3" s="84"/>
      <c r="AD3" s="85" t="s">
        <v>66</v>
      </c>
      <c r="AE3" s="85" t="s">
        <v>67</v>
      </c>
      <c r="AF3" s="85" t="s">
        <v>68</v>
      </c>
      <c r="AG3" s="85" t="s">
        <v>69</v>
      </c>
      <c r="AH3" s="85" t="s">
        <v>70</v>
      </c>
      <c r="AI3" s="85" t="s">
        <v>71</v>
      </c>
      <c r="AJ3" s="85" t="s">
        <v>72</v>
      </c>
      <c r="AK3" s="85" t="s">
        <v>73</v>
      </c>
      <c r="AL3" s="85" t="s">
        <v>61</v>
      </c>
      <c r="AM3" s="85" t="s">
        <v>62</v>
      </c>
      <c r="AN3" s="85" t="s">
        <v>63</v>
      </c>
      <c r="AO3" s="85" t="s">
        <v>64</v>
      </c>
      <c r="AP3" s="86" t="s">
        <v>65</v>
      </c>
      <c r="AQ3" s="84"/>
      <c r="BE3" s="84"/>
      <c r="BS3" s="84"/>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row>
    <row r="4" spans="1:155" s="92" customFormat="1" ht="27" customHeight="1" x14ac:dyDescent="0.3">
      <c r="A4" s="69" t="s">
        <v>60</v>
      </c>
      <c r="B4" s="87"/>
      <c r="C4" s="87"/>
      <c r="D4" s="88"/>
      <c r="E4" s="88"/>
      <c r="F4" s="88"/>
      <c r="G4" s="88"/>
      <c r="H4" s="88"/>
      <c r="I4" s="88"/>
      <c r="J4" s="88"/>
      <c r="K4" s="88"/>
      <c r="L4" s="88"/>
      <c r="M4" s="88"/>
      <c r="N4" s="89"/>
      <c r="O4" s="90"/>
      <c r="P4" s="87"/>
      <c r="Q4" s="87"/>
      <c r="R4" s="88"/>
      <c r="S4" s="88"/>
      <c r="T4" s="88"/>
      <c r="U4" s="88"/>
      <c r="V4" s="88"/>
      <c r="W4" s="88"/>
      <c r="X4" s="88"/>
      <c r="Y4" s="88"/>
      <c r="Z4" s="88"/>
      <c r="AA4" s="88"/>
      <c r="AB4" s="89"/>
      <c r="AC4" s="90"/>
      <c r="AD4" s="87"/>
      <c r="AE4" s="87"/>
      <c r="AF4" s="88"/>
      <c r="AG4" s="88"/>
      <c r="AH4" s="88"/>
      <c r="AI4" s="88"/>
      <c r="AJ4" s="88"/>
      <c r="AK4" s="88"/>
      <c r="AL4" s="88"/>
      <c r="AM4" s="88"/>
      <c r="AN4" s="88"/>
      <c r="AO4" s="88"/>
      <c r="AP4" s="89"/>
      <c r="AQ4" s="90"/>
      <c r="AR4" s="1"/>
      <c r="AS4" s="1"/>
      <c r="AT4" s="1"/>
      <c r="AU4" s="1"/>
      <c r="AV4" s="1"/>
      <c r="AW4" s="1"/>
      <c r="AX4" s="1"/>
      <c r="AY4" s="1"/>
      <c r="AZ4" s="1"/>
      <c r="BA4" s="1"/>
      <c r="BB4" s="1"/>
      <c r="BC4" s="1"/>
      <c r="BD4" s="1"/>
      <c r="BE4" s="90"/>
      <c r="BF4" s="1"/>
      <c r="BG4" s="1"/>
      <c r="BH4" s="1"/>
      <c r="BI4" s="1"/>
      <c r="BJ4" s="1"/>
      <c r="BK4" s="1"/>
      <c r="BL4" s="1"/>
      <c r="BM4" s="1"/>
      <c r="BN4" s="1"/>
      <c r="BO4" s="1"/>
      <c r="BP4" s="1"/>
      <c r="BQ4" s="1"/>
      <c r="BR4" s="1"/>
      <c r="BS4" s="90"/>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row>
    <row r="5" spans="1:155" s="92" customFormat="1" ht="12.75" customHeight="1" thickBot="1" x14ac:dyDescent="0.35">
      <c r="A5" s="93" t="s">
        <v>37</v>
      </c>
      <c r="B5" s="87"/>
      <c r="C5" s="87"/>
      <c r="D5" s="88"/>
      <c r="E5" s="88"/>
      <c r="F5" s="88"/>
      <c r="G5" s="88"/>
      <c r="H5" s="88"/>
      <c r="I5" s="88"/>
      <c r="J5" s="88"/>
      <c r="K5" s="88"/>
      <c r="L5" s="88"/>
      <c r="M5" s="88"/>
      <c r="N5" s="94"/>
      <c r="O5" s="90"/>
      <c r="P5" s="87"/>
      <c r="Q5" s="87"/>
      <c r="R5" s="88"/>
      <c r="S5" s="88"/>
      <c r="T5" s="88"/>
      <c r="U5" s="88"/>
      <c r="V5" s="88"/>
      <c r="W5" s="88"/>
      <c r="X5" s="88"/>
      <c r="Y5" s="88"/>
      <c r="Z5" s="88"/>
      <c r="AA5" s="88"/>
      <c r="AB5" s="94"/>
      <c r="AC5" s="90"/>
      <c r="AD5" s="87"/>
      <c r="AE5" s="87"/>
      <c r="AF5" s="88"/>
      <c r="AG5" s="88"/>
      <c r="AH5" s="88"/>
      <c r="AI5" s="88"/>
      <c r="AJ5" s="88"/>
      <c r="AK5" s="88"/>
      <c r="AL5" s="88"/>
      <c r="AM5" s="88"/>
      <c r="AN5" s="88"/>
      <c r="AO5" s="88"/>
      <c r="AP5" s="94"/>
      <c r="AQ5" s="90"/>
      <c r="AR5" s="1"/>
      <c r="AS5" s="1"/>
      <c r="AT5" s="1"/>
      <c r="AU5" s="1"/>
      <c r="AV5" s="1"/>
      <c r="AW5" s="1"/>
      <c r="AX5" s="1"/>
      <c r="AY5" s="1"/>
      <c r="AZ5" s="1"/>
      <c r="BA5" s="1"/>
      <c r="BB5" s="1"/>
      <c r="BC5" s="1"/>
      <c r="BD5" s="1"/>
      <c r="BE5" s="90"/>
      <c r="BF5" s="1"/>
      <c r="BG5" s="1"/>
      <c r="BH5" s="1"/>
      <c r="BI5" s="1"/>
      <c r="BJ5" s="1"/>
      <c r="BK5" s="1"/>
      <c r="BL5" s="1"/>
      <c r="BM5" s="1"/>
      <c r="BN5" s="1"/>
      <c r="BO5" s="1"/>
      <c r="BP5" s="1"/>
      <c r="BQ5" s="1"/>
      <c r="BR5" s="1"/>
      <c r="BS5" s="90"/>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row>
    <row r="6" spans="1:155" s="101" customFormat="1" ht="15.75" customHeight="1" x14ac:dyDescent="0.3">
      <c r="A6" s="95" t="s">
        <v>78</v>
      </c>
      <c r="B6" s="318"/>
      <c r="C6" s="319"/>
      <c r="D6" s="319"/>
      <c r="E6" s="319"/>
      <c r="F6" s="319"/>
      <c r="G6" s="319"/>
      <c r="H6" s="319"/>
      <c r="I6" s="319"/>
      <c r="J6" s="319"/>
      <c r="K6" s="319"/>
      <c r="L6" s="319"/>
      <c r="M6" s="320"/>
      <c r="N6" s="317">
        <f>SUM(B6:M6)</f>
        <v>0</v>
      </c>
      <c r="O6" s="90"/>
      <c r="P6" s="326"/>
      <c r="Q6" s="327"/>
      <c r="R6" s="327"/>
      <c r="S6" s="327"/>
      <c r="T6" s="327"/>
      <c r="U6" s="327"/>
      <c r="V6" s="327"/>
      <c r="W6" s="327"/>
      <c r="X6" s="327"/>
      <c r="Y6" s="327"/>
      <c r="Z6" s="327"/>
      <c r="AA6" s="328"/>
      <c r="AB6" s="317">
        <f>SUM(P6:AA6)</f>
        <v>0</v>
      </c>
      <c r="AC6" s="90"/>
      <c r="AD6" s="334"/>
      <c r="AE6" s="335"/>
      <c r="AF6" s="335"/>
      <c r="AG6" s="335"/>
      <c r="AH6" s="335"/>
      <c r="AI6" s="335"/>
      <c r="AJ6" s="335"/>
      <c r="AK6" s="335"/>
      <c r="AL6" s="335"/>
      <c r="AM6" s="335"/>
      <c r="AN6" s="335"/>
      <c r="AO6" s="336"/>
      <c r="AP6" s="317">
        <f>SUM(AD6:AO6)</f>
        <v>0</v>
      </c>
      <c r="AQ6" s="90"/>
      <c r="AR6" s="1"/>
      <c r="AS6" s="1"/>
      <c r="AT6" s="1"/>
      <c r="AU6" s="1"/>
      <c r="AV6" s="1"/>
      <c r="AW6" s="1"/>
      <c r="AX6" s="1"/>
      <c r="AY6" s="1"/>
      <c r="AZ6" s="1"/>
      <c r="BA6" s="1"/>
      <c r="BB6" s="1"/>
      <c r="BC6" s="1"/>
      <c r="BD6" s="1"/>
      <c r="BE6" s="90"/>
      <c r="BF6" s="1"/>
      <c r="BG6" s="1"/>
      <c r="BH6" s="1"/>
      <c r="BI6" s="1"/>
      <c r="BJ6" s="1"/>
      <c r="BK6" s="1"/>
      <c r="BL6" s="1"/>
      <c r="BM6" s="1"/>
      <c r="BN6" s="1"/>
      <c r="BO6" s="1"/>
      <c r="BP6" s="1"/>
      <c r="BQ6" s="1"/>
      <c r="BR6" s="1"/>
      <c r="BS6" s="90"/>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row>
    <row r="7" spans="1:155" s="101" customFormat="1" ht="15.75" customHeight="1" x14ac:dyDescent="0.3">
      <c r="A7" s="95" t="s">
        <v>79</v>
      </c>
      <c r="B7" s="321"/>
      <c r="C7" s="96"/>
      <c r="D7" s="96"/>
      <c r="E7" s="96"/>
      <c r="F7" s="96"/>
      <c r="G7" s="96"/>
      <c r="H7" s="96"/>
      <c r="I7" s="96"/>
      <c r="J7" s="96"/>
      <c r="K7" s="96"/>
      <c r="L7" s="96"/>
      <c r="M7" s="322"/>
      <c r="N7" s="317">
        <f>SUM(B7:M7)</f>
        <v>0</v>
      </c>
      <c r="O7" s="90"/>
      <c r="P7" s="329"/>
      <c r="Q7" s="98"/>
      <c r="R7" s="98"/>
      <c r="S7" s="98"/>
      <c r="T7" s="98"/>
      <c r="U7" s="98"/>
      <c r="V7" s="98"/>
      <c r="W7" s="98"/>
      <c r="X7" s="98"/>
      <c r="Y7" s="98"/>
      <c r="Z7" s="98"/>
      <c r="AA7" s="330"/>
      <c r="AB7" s="317">
        <f>SUM(P7:AA7)</f>
        <v>0</v>
      </c>
      <c r="AC7" s="90"/>
      <c r="AD7" s="337"/>
      <c r="AE7" s="100"/>
      <c r="AF7" s="100"/>
      <c r="AG7" s="100"/>
      <c r="AH7" s="100"/>
      <c r="AI7" s="100"/>
      <c r="AJ7" s="100"/>
      <c r="AK7" s="100"/>
      <c r="AL7" s="100"/>
      <c r="AM7" s="100"/>
      <c r="AN7" s="100"/>
      <c r="AO7" s="338"/>
      <c r="AP7" s="317">
        <f>SUM(AD7:AO7)</f>
        <v>0</v>
      </c>
      <c r="AQ7" s="90"/>
      <c r="AR7" s="1"/>
      <c r="AS7" s="1"/>
      <c r="AT7" s="1"/>
      <c r="AU7" s="1"/>
      <c r="AV7" s="1"/>
      <c r="AW7" s="1"/>
      <c r="AX7" s="1"/>
      <c r="AY7" s="1"/>
      <c r="AZ7" s="1"/>
      <c r="BA7" s="1"/>
      <c r="BB7" s="1"/>
      <c r="BC7" s="1"/>
      <c r="BD7" s="1"/>
      <c r="BE7" s="90"/>
      <c r="BF7" s="1"/>
      <c r="BG7" s="1"/>
      <c r="BH7" s="1"/>
      <c r="BI7" s="1"/>
      <c r="BJ7" s="1"/>
      <c r="BK7" s="1"/>
      <c r="BL7" s="1"/>
      <c r="BM7" s="1"/>
      <c r="BN7" s="1"/>
      <c r="BO7" s="1"/>
      <c r="BP7" s="1"/>
      <c r="BQ7" s="1"/>
      <c r="BR7" s="1"/>
      <c r="BS7" s="90"/>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row>
    <row r="8" spans="1:155" s="101" customFormat="1" ht="15.75" customHeight="1" x14ac:dyDescent="0.3">
      <c r="A8" s="95" t="s">
        <v>105</v>
      </c>
      <c r="B8" s="321"/>
      <c r="C8" s="96"/>
      <c r="D8" s="96"/>
      <c r="E8" s="96"/>
      <c r="F8" s="96"/>
      <c r="G8" s="96"/>
      <c r="H8" s="96"/>
      <c r="I8" s="96"/>
      <c r="J8" s="96"/>
      <c r="K8" s="96"/>
      <c r="L8" s="96"/>
      <c r="M8" s="322"/>
      <c r="N8" s="317">
        <f>SUM(B8:M8)</f>
        <v>0</v>
      </c>
      <c r="O8" s="90"/>
      <c r="P8" s="329"/>
      <c r="Q8" s="98"/>
      <c r="R8" s="98"/>
      <c r="S8" s="98"/>
      <c r="T8" s="98"/>
      <c r="U8" s="98"/>
      <c r="V8" s="98"/>
      <c r="W8" s="98"/>
      <c r="X8" s="98"/>
      <c r="Y8" s="98"/>
      <c r="Z8" s="98"/>
      <c r="AA8" s="330"/>
      <c r="AB8" s="317">
        <f>SUM(P8:AA8)</f>
        <v>0</v>
      </c>
      <c r="AC8" s="90"/>
      <c r="AD8" s="337"/>
      <c r="AE8" s="100"/>
      <c r="AF8" s="100"/>
      <c r="AG8" s="100"/>
      <c r="AH8" s="100"/>
      <c r="AI8" s="100"/>
      <c r="AJ8" s="100"/>
      <c r="AK8" s="100"/>
      <c r="AL8" s="100"/>
      <c r="AM8" s="100"/>
      <c r="AN8" s="100"/>
      <c r="AO8" s="338"/>
      <c r="AP8" s="317">
        <f>SUM(AD8:AO8)</f>
        <v>0</v>
      </c>
      <c r="AQ8" s="90"/>
      <c r="AR8" s="1"/>
      <c r="AS8" s="1"/>
      <c r="AT8" s="1"/>
      <c r="AU8" s="1"/>
      <c r="AV8" s="1"/>
      <c r="AW8" s="1"/>
      <c r="AX8" s="1"/>
      <c r="AY8" s="1"/>
      <c r="AZ8" s="1"/>
      <c r="BA8" s="1"/>
      <c r="BB8" s="1"/>
      <c r="BC8" s="1"/>
      <c r="BD8" s="1"/>
      <c r="BE8" s="90"/>
      <c r="BF8" s="1"/>
      <c r="BG8" s="1"/>
      <c r="BH8" s="1"/>
      <c r="BI8" s="1"/>
      <c r="BJ8" s="1"/>
      <c r="BK8" s="1"/>
      <c r="BL8" s="1"/>
      <c r="BM8" s="1"/>
      <c r="BN8" s="1"/>
      <c r="BO8" s="1"/>
      <c r="BP8" s="1"/>
      <c r="BQ8" s="1"/>
      <c r="BR8" s="1"/>
      <c r="BS8" s="90"/>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row>
    <row r="9" spans="1:155" s="101" customFormat="1" ht="15.75" customHeight="1" thickBot="1" x14ac:dyDescent="0.35">
      <c r="A9" s="95" t="s">
        <v>50</v>
      </c>
      <c r="B9" s="323"/>
      <c r="C9" s="324"/>
      <c r="D9" s="324"/>
      <c r="E9" s="324"/>
      <c r="F9" s="324"/>
      <c r="G9" s="324"/>
      <c r="H9" s="324"/>
      <c r="I9" s="324"/>
      <c r="J9" s="324"/>
      <c r="K9" s="324"/>
      <c r="L9" s="324"/>
      <c r="M9" s="325"/>
      <c r="N9" s="317">
        <f>SUM(B9:M9)</f>
        <v>0</v>
      </c>
      <c r="O9" s="90"/>
      <c r="P9" s="331"/>
      <c r="Q9" s="332"/>
      <c r="R9" s="332"/>
      <c r="S9" s="332"/>
      <c r="T9" s="332"/>
      <c r="U9" s="332"/>
      <c r="V9" s="332"/>
      <c r="W9" s="332"/>
      <c r="X9" s="332"/>
      <c r="Y9" s="332"/>
      <c r="Z9" s="332"/>
      <c r="AA9" s="333"/>
      <c r="AB9" s="317">
        <f>SUM(P9:AA9)</f>
        <v>0</v>
      </c>
      <c r="AC9" s="90"/>
      <c r="AD9" s="339"/>
      <c r="AE9" s="340"/>
      <c r="AF9" s="340"/>
      <c r="AG9" s="340"/>
      <c r="AH9" s="340"/>
      <c r="AI9" s="340"/>
      <c r="AJ9" s="340"/>
      <c r="AK9" s="340"/>
      <c r="AL9" s="340"/>
      <c r="AM9" s="340"/>
      <c r="AN9" s="340"/>
      <c r="AO9" s="341"/>
      <c r="AP9" s="317">
        <f>SUM(AD9:AO9)</f>
        <v>0</v>
      </c>
      <c r="AQ9" s="90"/>
      <c r="AR9" s="1"/>
      <c r="AS9" s="1"/>
      <c r="AT9" s="1"/>
      <c r="AU9" s="1"/>
      <c r="AV9" s="1"/>
      <c r="AW9" s="1"/>
      <c r="AX9" s="1"/>
      <c r="AY9" s="1"/>
      <c r="AZ9" s="1"/>
      <c r="BA9" s="1"/>
      <c r="BB9" s="1"/>
      <c r="BC9" s="1"/>
      <c r="BD9" s="1"/>
      <c r="BE9" s="90"/>
      <c r="BF9" s="1"/>
      <c r="BG9" s="1"/>
      <c r="BH9" s="1"/>
      <c r="BI9" s="1"/>
      <c r="BJ9" s="1"/>
      <c r="BK9" s="1"/>
      <c r="BL9" s="1"/>
      <c r="BM9" s="1"/>
      <c r="BN9" s="1"/>
      <c r="BO9" s="1"/>
      <c r="BP9" s="1"/>
      <c r="BQ9" s="1"/>
      <c r="BR9" s="1"/>
      <c r="BS9" s="90"/>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row>
    <row r="10" spans="1:155" s="92" customFormat="1" ht="15.6" x14ac:dyDescent="0.3">
      <c r="A10" s="105" t="s">
        <v>38</v>
      </c>
      <c r="B10" s="127">
        <f>SUM(B6:B9)</f>
        <v>0</v>
      </c>
      <c r="C10" s="127">
        <f t="shared" ref="C10:N10" si="0">SUM(C6:C9)</f>
        <v>0</v>
      </c>
      <c r="D10" s="127">
        <f t="shared" si="0"/>
        <v>0</v>
      </c>
      <c r="E10" s="127">
        <f t="shared" si="0"/>
        <v>0</v>
      </c>
      <c r="F10" s="127">
        <f t="shared" si="0"/>
        <v>0</v>
      </c>
      <c r="G10" s="127">
        <f t="shared" si="0"/>
        <v>0</v>
      </c>
      <c r="H10" s="127">
        <f t="shared" si="0"/>
        <v>0</v>
      </c>
      <c r="I10" s="127">
        <f t="shared" si="0"/>
        <v>0</v>
      </c>
      <c r="J10" s="127">
        <f t="shared" si="0"/>
        <v>0</v>
      </c>
      <c r="K10" s="127">
        <f t="shared" si="0"/>
        <v>0</v>
      </c>
      <c r="L10" s="127">
        <f t="shared" si="0"/>
        <v>0</v>
      </c>
      <c r="M10" s="127">
        <f t="shared" si="0"/>
        <v>0</v>
      </c>
      <c r="N10" s="107">
        <f t="shared" si="0"/>
        <v>0</v>
      </c>
      <c r="O10" s="108"/>
      <c r="P10" s="127">
        <f t="shared" ref="P10:AB10" si="1">SUM(P6:P9)</f>
        <v>0</v>
      </c>
      <c r="Q10" s="127">
        <f t="shared" si="1"/>
        <v>0</v>
      </c>
      <c r="R10" s="127">
        <f t="shared" si="1"/>
        <v>0</v>
      </c>
      <c r="S10" s="127">
        <f t="shared" si="1"/>
        <v>0</v>
      </c>
      <c r="T10" s="127">
        <f t="shared" si="1"/>
        <v>0</v>
      </c>
      <c r="U10" s="127">
        <f t="shared" si="1"/>
        <v>0</v>
      </c>
      <c r="V10" s="127">
        <f t="shared" si="1"/>
        <v>0</v>
      </c>
      <c r="W10" s="127">
        <f t="shared" si="1"/>
        <v>0</v>
      </c>
      <c r="X10" s="127">
        <f t="shared" si="1"/>
        <v>0</v>
      </c>
      <c r="Y10" s="127">
        <f t="shared" si="1"/>
        <v>0</v>
      </c>
      <c r="Z10" s="127">
        <f t="shared" si="1"/>
        <v>0</v>
      </c>
      <c r="AA10" s="127">
        <f t="shared" si="1"/>
        <v>0</v>
      </c>
      <c r="AB10" s="107">
        <f t="shared" si="1"/>
        <v>0</v>
      </c>
      <c r="AC10" s="108"/>
      <c r="AD10" s="127">
        <f t="shared" ref="AD10:AP10" si="2">SUM(AD6:AD9)</f>
        <v>0</v>
      </c>
      <c r="AE10" s="127">
        <f t="shared" si="2"/>
        <v>0</v>
      </c>
      <c r="AF10" s="127">
        <f t="shared" si="2"/>
        <v>0</v>
      </c>
      <c r="AG10" s="127">
        <f t="shared" si="2"/>
        <v>0</v>
      </c>
      <c r="AH10" s="127">
        <f t="shared" si="2"/>
        <v>0</v>
      </c>
      <c r="AI10" s="127">
        <f t="shared" si="2"/>
        <v>0</v>
      </c>
      <c r="AJ10" s="127">
        <f t="shared" si="2"/>
        <v>0</v>
      </c>
      <c r="AK10" s="127">
        <f t="shared" si="2"/>
        <v>0</v>
      </c>
      <c r="AL10" s="127">
        <f t="shared" si="2"/>
        <v>0</v>
      </c>
      <c r="AM10" s="127">
        <f t="shared" si="2"/>
        <v>0</v>
      </c>
      <c r="AN10" s="127">
        <f t="shared" si="2"/>
        <v>0</v>
      </c>
      <c r="AO10" s="127">
        <f t="shared" si="2"/>
        <v>0</v>
      </c>
      <c r="AP10" s="107">
        <f t="shared" si="2"/>
        <v>0</v>
      </c>
      <c r="AQ10" s="108"/>
      <c r="AR10" s="1"/>
      <c r="AS10" s="1"/>
      <c r="AT10" s="1"/>
      <c r="AU10" s="1"/>
      <c r="AV10" s="1"/>
      <c r="AW10" s="1"/>
      <c r="AX10" s="1"/>
      <c r="AY10" s="1"/>
      <c r="AZ10" s="1"/>
      <c r="BA10" s="1"/>
      <c r="BB10" s="1"/>
      <c r="BC10" s="1"/>
      <c r="BD10" s="1"/>
      <c r="BE10" s="108"/>
      <c r="BF10" s="1"/>
      <c r="BG10" s="1"/>
      <c r="BH10" s="1"/>
      <c r="BI10" s="1"/>
      <c r="BJ10" s="1"/>
      <c r="BK10" s="1"/>
      <c r="BL10" s="1"/>
      <c r="BM10" s="1"/>
      <c r="BN10" s="1"/>
      <c r="BO10" s="1"/>
      <c r="BP10" s="1"/>
      <c r="BQ10" s="1"/>
      <c r="BR10" s="1"/>
      <c r="BS10" s="109"/>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row>
    <row r="11" spans="1:155" s="92" customFormat="1" ht="4.5" customHeight="1" x14ac:dyDescent="0.3">
      <c r="A11" s="110"/>
      <c r="B11" s="87"/>
      <c r="C11" s="87"/>
      <c r="D11" s="87"/>
      <c r="E11" s="87"/>
      <c r="F11" s="87"/>
      <c r="G11" s="87"/>
      <c r="H11" s="87"/>
      <c r="I11" s="87"/>
      <c r="J11" s="87"/>
      <c r="K11" s="87"/>
      <c r="L11" s="87"/>
      <c r="M11" s="87"/>
      <c r="N11" s="111"/>
      <c r="O11" s="90"/>
      <c r="P11" s="87"/>
      <c r="Q11" s="87"/>
      <c r="R11" s="87"/>
      <c r="S11" s="87"/>
      <c r="T11" s="87"/>
      <c r="U11" s="87"/>
      <c r="V11" s="87"/>
      <c r="W11" s="87"/>
      <c r="X11" s="87"/>
      <c r="Y11" s="87"/>
      <c r="Z11" s="87"/>
      <c r="AA11" s="87"/>
      <c r="AB11" s="112"/>
      <c r="AC11" s="90"/>
      <c r="AD11" s="87"/>
      <c r="AE11" s="87"/>
      <c r="AF11" s="87"/>
      <c r="AG11" s="87"/>
      <c r="AH11" s="87"/>
      <c r="AI11" s="87"/>
      <c r="AJ11" s="87"/>
      <c r="AK11" s="87"/>
      <c r="AL11" s="87"/>
      <c r="AM11" s="87"/>
      <c r="AN11" s="87"/>
      <c r="AO11" s="87"/>
      <c r="AP11" s="112"/>
      <c r="AQ11" s="90"/>
      <c r="AR11" s="1"/>
      <c r="AS11" s="1"/>
      <c r="AT11" s="1"/>
      <c r="AU11" s="1"/>
      <c r="AV11" s="1"/>
      <c r="AW11" s="1"/>
      <c r="AX11" s="1"/>
      <c r="AY11" s="1"/>
      <c r="AZ11" s="1"/>
      <c r="BA11" s="1"/>
      <c r="BB11" s="1"/>
      <c r="BC11" s="1"/>
      <c r="BD11" s="1"/>
      <c r="BE11" s="90"/>
      <c r="BF11" s="1"/>
      <c r="BG11" s="1"/>
      <c r="BH11" s="1"/>
      <c r="BI11" s="1"/>
      <c r="BJ11" s="1"/>
      <c r="BK11" s="1"/>
      <c r="BL11" s="1"/>
      <c r="BM11" s="1"/>
      <c r="BN11" s="1"/>
      <c r="BO11" s="1"/>
      <c r="BP11" s="1"/>
      <c r="BQ11" s="1"/>
      <c r="BR11" s="1"/>
      <c r="BS11" s="90"/>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row>
    <row r="12" spans="1:155" s="87" customFormat="1" ht="16.2" thickBot="1" x14ac:dyDescent="0.35">
      <c r="A12" s="113" t="s">
        <v>77</v>
      </c>
      <c r="N12" s="111"/>
      <c r="O12" s="90"/>
      <c r="AB12" s="112"/>
      <c r="AC12" s="90"/>
      <c r="AP12" s="112"/>
      <c r="AQ12" s="90"/>
      <c r="AR12" s="1"/>
      <c r="AS12" s="1"/>
      <c r="AT12" s="1"/>
      <c r="AU12" s="1"/>
      <c r="AV12" s="1"/>
      <c r="AW12" s="1"/>
      <c r="AX12" s="1"/>
      <c r="AY12" s="1"/>
      <c r="AZ12" s="1"/>
      <c r="BA12" s="1"/>
      <c r="BB12" s="1"/>
      <c r="BC12" s="1"/>
      <c r="BD12" s="1"/>
      <c r="BE12" s="90"/>
      <c r="BF12" s="1"/>
      <c r="BG12" s="1"/>
      <c r="BH12" s="1"/>
      <c r="BI12" s="1"/>
      <c r="BJ12" s="1"/>
      <c r="BK12" s="1"/>
      <c r="BL12" s="1"/>
      <c r="BM12" s="1"/>
      <c r="BN12" s="1"/>
      <c r="BO12" s="1"/>
      <c r="BP12" s="1"/>
      <c r="BQ12" s="1"/>
      <c r="BR12" s="1"/>
      <c r="BS12" s="90"/>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row>
    <row r="13" spans="1:155" s="101" customFormat="1" ht="15.6" x14ac:dyDescent="0.3">
      <c r="A13" s="115" t="s">
        <v>168</v>
      </c>
      <c r="B13" s="318"/>
      <c r="C13" s="343"/>
      <c r="D13" s="343"/>
      <c r="E13" s="343"/>
      <c r="F13" s="343"/>
      <c r="G13" s="343"/>
      <c r="H13" s="343"/>
      <c r="I13" s="343"/>
      <c r="J13" s="343"/>
      <c r="K13" s="343"/>
      <c r="L13" s="343"/>
      <c r="M13" s="344"/>
      <c r="N13" s="317">
        <f>SUM(B13:M13)</f>
        <v>0</v>
      </c>
      <c r="O13" s="90"/>
      <c r="P13" s="326"/>
      <c r="Q13" s="327"/>
      <c r="R13" s="327"/>
      <c r="S13" s="327"/>
      <c r="T13" s="327"/>
      <c r="U13" s="327"/>
      <c r="V13" s="327"/>
      <c r="W13" s="327"/>
      <c r="X13" s="327"/>
      <c r="Y13" s="327"/>
      <c r="Z13" s="327"/>
      <c r="AA13" s="328"/>
      <c r="AB13" s="317">
        <f>SUM(P13:AA13)</f>
        <v>0</v>
      </c>
      <c r="AC13" s="90"/>
      <c r="AD13" s="334"/>
      <c r="AE13" s="335"/>
      <c r="AF13" s="335"/>
      <c r="AG13" s="335"/>
      <c r="AH13" s="335"/>
      <c r="AI13" s="335"/>
      <c r="AJ13" s="335"/>
      <c r="AK13" s="335"/>
      <c r="AL13" s="335"/>
      <c r="AM13" s="335"/>
      <c r="AN13" s="335"/>
      <c r="AO13" s="336"/>
      <c r="AP13" s="317">
        <f>SUM(AD13:AO13)</f>
        <v>0</v>
      </c>
      <c r="AQ13" s="90"/>
      <c r="AR13" s="1"/>
      <c r="AS13" s="1"/>
      <c r="AT13" s="1"/>
      <c r="AU13" s="1"/>
      <c r="AV13" s="1"/>
      <c r="AW13" s="1"/>
      <c r="AX13" s="1"/>
      <c r="AY13" s="1"/>
      <c r="AZ13" s="1"/>
      <c r="BA13" s="1"/>
      <c r="BB13" s="1"/>
      <c r="BC13" s="1"/>
      <c r="BD13" s="1"/>
      <c r="BE13" s="90"/>
      <c r="BF13" s="1"/>
      <c r="BG13" s="1"/>
      <c r="BH13" s="1"/>
      <c r="BI13" s="1"/>
      <c r="BJ13" s="1"/>
      <c r="BK13" s="1"/>
      <c r="BL13" s="1"/>
      <c r="BM13" s="1"/>
      <c r="BN13" s="1"/>
      <c r="BO13" s="1"/>
      <c r="BP13" s="1"/>
      <c r="BQ13" s="1"/>
      <c r="BR13" s="1"/>
      <c r="BS13" s="90"/>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row>
    <row r="14" spans="1:155" s="101" customFormat="1" ht="15.6" x14ac:dyDescent="0.3">
      <c r="A14" s="117" t="s">
        <v>106</v>
      </c>
      <c r="B14" s="321"/>
      <c r="C14" s="116"/>
      <c r="D14" s="116"/>
      <c r="E14" s="116"/>
      <c r="F14" s="116"/>
      <c r="G14" s="116"/>
      <c r="H14" s="116"/>
      <c r="I14" s="116"/>
      <c r="J14" s="116"/>
      <c r="K14" s="116"/>
      <c r="L14" s="116"/>
      <c r="M14" s="345"/>
      <c r="N14" s="317">
        <f>SUM(B14:M14)</f>
        <v>0</v>
      </c>
      <c r="O14" s="90"/>
      <c r="P14" s="329"/>
      <c r="Q14" s="99"/>
      <c r="R14" s="99"/>
      <c r="S14" s="99"/>
      <c r="T14" s="99"/>
      <c r="U14" s="99"/>
      <c r="V14" s="99"/>
      <c r="W14" s="99"/>
      <c r="X14" s="99"/>
      <c r="Y14" s="99"/>
      <c r="Z14" s="99"/>
      <c r="AA14" s="346"/>
      <c r="AB14" s="317">
        <f>SUM(P14:AA14)</f>
        <v>0</v>
      </c>
      <c r="AC14" s="90"/>
      <c r="AD14" s="337"/>
      <c r="AE14" s="100"/>
      <c r="AF14" s="100"/>
      <c r="AG14" s="100"/>
      <c r="AH14" s="100"/>
      <c r="AI14" s="100"/>
      <c r="AJ14" s="100"/>
      <c r="AK14" s="100"/>
      <c r="AL14" s="100"/>
      <c r="AM14" s="100"/>
      <c r="AN14" s="100"/>
      <c r="AO14" s="338"/>
      <c r="AP14" s="317">
        <f>SUM(AD14:AO14)</f>
        <v>0</v>
      </c>
      <c r="AQ14" s="90"/>
      <c r="AR14" s="1"/>
      <c r="AS14" s="1"/>
      <c r="AT14" s="1"/>
      <c r="AU14" s="1"/>
      <c r="AV14" s="1"/>
      <c r="AW14" s="1"/>
      <c r="AX14" s="1"/>
      <c r="AY14" s="1"/>
      <c r="AZ14" s="1"/>
      <c r="BA14" s="1"/>
      <c r="BB14" s="1"/>
      <c r="BC14" s="1"/>
      <c r="BD14" s="1"/>
      <c r="BE14" s="90"/>
      <c r="BF14" s="1"/>
      <c r="BG14" s="1"/>
      <c r="BH14" s="1"/>
      <c r="BI14" s="1"/>
      <c r="BJ14" s="1"/>
      <c r="BK14" s="1"/>
      <c r="BL14" s="1"/>
      <c r="BM14" s="1"/>
      <c r="BN14" s="1"/>
      <c r="BO14" s="1"/>
      <c r="BP14" s="1"/>
      <c r="BQ14" s="1"/>
      <c r="BR14" s="1"/>
      <c r="BS14" s="90"/>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row>
    <row r="15" spans="1:155" s="101" customFormat="1" ht="15.6" x14ac:dyDescent="0.3">
      <c r="A15" s="117" t="s">
        <v>107</v>
      </c>
      <c r="B15" s="321"/>
      <c r="C15" s="116"/>
      <c r="D15" s="116"/>
      <c r="E15" s="116"/>
      <c r="F15" s="116"/>
      <c r="G15" s="116"/>
      <c r="H15" s="116"/>
      <c r="I15" s="116"/>
      <c r="J15" s="116"/>
      <c r="K15" s="116"/>
      <c r="L15" s="116"/>
      <c r="M15" s="345"/>
      <c r="N15" s="317">
        <f>SUM(B15:M15)</f>
        <v>0</v>
      </c>
      <c r="O15" s="90"/>
      <c r="P15" s="329"/>
      <c r="Q15" s="99"/>
      <c r="R15" s="99"/>
      <c r="S15" s="99"/>
      <c r="T15" s="99"/>
      <c r="U15" s="99"/>
      <c r="V15" s="99"/>
      <c r="W15" s="99"/>
      <c r="X15" s="99"/>
      <c r="Y15" s="99"/>
      <c r="Z15" s="99"/>
      <c r="AA15" s="346"/>
      <c r="AB15" s="317">
        <f>SUM(P15:AA15)</f>
        <v>0</v>
      </c>
      <c r="AC15" s="90"/>
      <c r="AD15" s="337"/>
      <c r="AE15" s="100"/>
      <c r="AF15" s="100"/>
      <c r="AG15" s="100"/>
      <c r="AH15" s="100"/>
      <c r="AI15" s="100"/>
      <c r="AJ15" s="100"/>
      <c r="AK15" s="100"/>
      <c r="AL15" s="100"/>
      <c r="AM15" s="100"/>
      <c r="AN15" s="100"/>
      <c r="AO15" s="338"/>
      <c r="AP15" s="317">
        <f>SUM(AD15:AO15)</f>
        <v>0</v>
      </c>
      <c r="AQ15" s="90"/>
      <c r="AR15" s="1"/>
      <c r="AS15" s="1"/>
      <c r="AT15" s="1"/>
      <c r="AU15" s="1"/>
      <c r="AV15" s="1"/>
      <c r="AW15" s="1"/>
      <c r="AX15" s="1"/>
      <c r="AY15" s="1"/>
      <c r="AZ15" s="1"/>
      <c r="BA15" s="1"/>
      <c r="BB15" s="1"/>
      <c r="BC15" s="1"/>
      <c r="BD15" s="1"/>
      <c r="BE15" s="90"/>
      <c r="BF15" s="1"/>
      <c r="BG15" s="1"/>
      <c r="BH15" s="1"/>
      <c r="BI15" s="1"/>
      <c r="BJ15" s="1"/>
      <c r="BK15" s="1"/>
      <c r="BL15" s="1"/>
      <c r="BM15" s="1"/>
      <c r="BN15" s="1"/>
      <c r="BO15" s="1"/>
      <c r="BP15" s="1"/>
      <c r="BQ15" s="1"/>
      <c r="BR15" s="1"/>
      <c r="BS15" s="90"/>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row>
    <row r="16" spans="1:155" s="101" customFormat="1" ht="16.2" thickBot="1" x14ac:dyDescent="0.35">
      <c r="A16" s="117" t="s">
        <v>30</v>
      </c>
      <c r="B16" s="323"/>
      <c r="C16" s="324"/>
      <c r="D16" s="324"/>
      <c r="E16" s="324"/>
      <c r="F16" s="324"/>
      <c r="G16" s="324"/>
      <c r="H16" s="324"/>
      <c r="I16" s="324"/>
      <c r="J16" s="324"/>
      <c r="K16" s="324"/>
      <c r="L16" s="324"/>
      <c r="M16" s="325"/>
      <c r="N16" s="317">
        <f>SUM(B16:M16)</f>
        <v>0</v>
      </c>
      <c r="O16" s="90"/>
      <c r="P16" s="331"/>
      <c r="Q16" s="347"/>
      <c r="R16" s="347"/>
      <c r="S16" s="347"/>
      <c r="T16" s="347"/>
      <c r="U16" s="347"/>
      <c r="V16" s="347"/>
      <c r="W16" s="347"/>
      <c r="X16" s="347"/>
      <c r="Y16" s="347"/>
      <c r="Z16" s="347"/>
      <c r="AA16" s="348"/>
      <c r="AB16" s="317">
        <f>SUM(P16:AA16)</f>
        <v>0</v>
      </c>
      <c r="AC16" s="90"/>
      <c r="AD16" s="339"/>
      <c r="AE16" s="340"/>
      <c r="AF16" s="340"/>
      <c r="AG16" s="340"/>
      <c r="AH16" s="340"/>
      <c r="AI16" s="340"/>
      <c r="AJ16" s="340"/>
      <c r="AK16" s="340"/>
      <c r="AL16" s="340"/>
      <c r="AM16" s="340"/>
      <c r="AN16" s="340"/>
      <c r="AO16" s="341"/>
      <c r="AP16" s="317">
        <f>SUM(AD16:AO16)</f>
        <v>0</v>
      </c>
      <c r="AQ16" s="90"/>
      <c r="AR16" s="1"/>
      <c r="AS16" s="1"/>
      <c r="AT16" s="1"/>
      <c r="AU16" s="1"/>
      <c r="AV16" s="1"/>
      <c r="AW16" s="1"/>
      <c r="AX16" s="1"/>
      <c r="AY16" s="1"/>
      <c r="AZ16" s="1"/>
      <c r="BA16" s="1"/>
      <c r="BB16" s="1"/>
      <c r="BC16" s="1"/>
      <c r="BD16" s="1"/>
      <c r="BE16" s="90"/>
      <c r="BF16" s="1"/>
      <c r="BG16" s="1"/>
      <c r="BH16" s="1"/>
      <c r="BI16" s="1"/>
      <c r="BJ16" s="1"/>
      <c r="BK16" s="1"/>
      <c r="BL16" s="1"/>
      <c r="BM16" s="1"/>
      <c r="BN16" s="1"/>
      <c r="BO16" s="1"/>
      <c r="BP16" s="1"/>
      <c r="BQ16" s="1"/>
      <c r="BR16" s="1"/>
      <c r="BS16" s="90"/>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row>
    <row r="17" spans="1:155" s="92" customFormat="1" ht="15.6" x14ac:dyDescent="0.3">
      <c r="A17" s="118" t="s">
        <v>55</v>
      </c>
      <c r="B17" s="342">
        <f t="shared" ref="B17:N17" si="3">SUM(B13:B16)</f>
        <v>0</v>
      </c>
      <c r="C17" s="342">
        <f t="shared" si="3"/>
        <v>0</v>
      </c>
      <c r="D17" s="342">
        <f t="shared" si="3"/>
        <v>0</v>
      </c>
      <c r="E17" s="342">
        <f t="shared" si="3"/>
        <v>0</v>
      </c>
      <c r="F17" s="342">
        <f t="shared" si="3"/>
        <v>0</v>
      </c>
      <c r="G17" s="342">
        <f t="shared" si="3"/>
        <v>0</v>
      </c>
      <c r="H17" s="342">
        <f t="shared" si="3"/>
        <v>0</v>
      </c>
      <c r="I17" s="342">
        <f t="shared" si="3"/>
        <v>0</v>
      </c>
      <c r="J17" s="342">
        <f t="shared" si="3"/>
        <v>0</v>
      </c>
      <c r="K17" s="342">
        <f t="shared" si="3"/>
        <v>0</v>
      </c>
      <c r="L17" s="342">
        <f t="shared" si="3"/>
        <v>0</v>
      </c>
      <c r="M17" s="342">
        <f t="shared" si="3"/>
        <v>0</v>
      </c>
      <c r="N17" s="107">
        <f t="shared" si="3"/>
        <v>0</v>
      </c>
      <c r="O17" s="108"/>
      <c r="P17" s="342">
        <f t="shared" ref="P17:AB17" si="4">SUM(P13:P16)</f>
        <v>0</v>
      </c>
      <c r="Q17" s="342">
        <f t="shared" si="4"/>
        <v>0</v>
      </c>
      <c r="R17" s="342">
        <f t="shared" si="4"/>
        <v>0</v>
      </c>
      <c r="S17" s="342">
        <f t="shared" si="4"/>
        <v>0</v>
      </c>
      <c r="T17" s="342">
        <f t="shared" si="4"/>
        <v>0</v>
      </c>
      <c r="U17" s="342">
        <f t="shared" si="4"/>
        <v>0</v>
      </c>
      <c r="V17" s="342">
        <f t="shared" si="4"/>
        <v>0</v>
      </c>
      <c r="W17" s="342">
        <f t="shared" si="4"/>
        <v>0</v>
      </c>
      <c r="X17" s="342">
        <f t="shared" si="4"/>
        <v>0</v>
      </c>
      <c r="Y17" s="342">
        <f t="shared" si="4"/>
        <v>0</v>
      </c>
      <c r="Z17" s="342">
        <f t="shared" si="4"/>
        <v>0</v>
      </c>
      <c r="AA17" s="342">
        <f t="shared" si="4"/>
        <v>0</v>
      </c>
      <c r="AB17" s="120">
        <f t="shared" si="4"/>
        <v>0</v>
      </c>
      <c r="AC17" s="108"/>
      <c r="AD17" s="342">
        <f t="shared" ref="AD17:AP17" si="5">SUM(AD13:AD16)</f>
        <v>0</v>
      </c>
      <c r="AE17" s="342">
        <f t="shared" si="5"/>
        <v>0</v>
      </c>
      <c r="AF17" s="342">
        <f t="shared" si="5"/>
        <v>0</v>
      </c>
      <c r="AG17" s="342">
        <f t="shared" si="5"/>
        <v>0</v>
      </c>
      <c r="AH17" s="342">
        <f t="shared" si="5"/>
        <v>0</v>
      </c>
      <c r="AI17" s="342">
        <f t="shared" si="5"/>
        <v>0</v>
      </c>
      <c r="AJ17" s="342">
        <f t="shared" si="5"/>
        <v>0</v>
      </c>
      <c r="AK17" s="342">
        <f t="shared" si="5"/>
        <v>0</v>
      </c>
      <c r="AL17" s="342">
        <f t="shared" si="5"/>
        <v>0</v>
      </c>
      <c r="AM17" s="342">
        <f t="shared" si="5"/>
        <v>0</v>
      </c>
      <c r="AN17" s="342">
        <f t="shared" si="5"/>
        <v>0</v>
      </c>
      <c r="AO17" s="342">
        <f t="shared" si="5"/>
        <v>0</v>
      </c>
      <c r="AP17" s="121">
        <f t="shared" si="5"/>
        <v>0</v>
      </c>
      <c r="AQ17" s="108"/>
      <c r="AR17" s="1"/>
      <c r="AS17" s="1"/>
      <c r="AT17" s="1"/>
      <c r="AU17" s="1"/>
      <c r="AV17" s="1"/>
      <c r="AW17" s="1"/>
      <c r="AX17" s="1"/>
      <c r="AY17" s="1"/>
      <c r="AZ17" s="1"/>
      <c r="BA17" s="1"/>
      <c r="BB17" s="1"/>
      <c r="BC17" s="1"/>
      <c r="BD17" s="1"/>
      <c r="BE17" s="108"/>
      <c r="BF17" s="1"/>
      <c r="BG17" s="1"/>
      <c r="BH17" s="1"/>
      <c r="BI17" s="1"/>
      <c r="BJ17" s="1"/>
      <c r="BK17" s="1"/>
      <c r="BL17" s="1"/>
      <c r="BM17" s="1"/>
      <c r="BN17" s="1"/>
      <c r="BO17" s="1"/>
      <c r="BP17" s="1"/>
      <c r="BQ17" s="1"/>
      <c r="BR17" s="1"/>
      <c r="BS17" s="109"/>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row>
    <row r="18" spans="1:155" s="87" customFormat="1" ht="8.25" customHeight="1" x14ac:dyDescent="0.3">
      <c r="A18" s="122"/>
      <c r="B18" s="123"/>
      <c r="C18" s="123"/>
      <c r="D18" s="123"/>
      <c r="E18" s="123"/>
      <c r="F18" s="123"/>
      <c r="G18" s="123"/>
      <c r="H18" s="123"/>
      <c r="I18" s="123"/>
      <c r="J18" s="123"/>
      <c r="K18" s="123"/>
      <c r="L18" s="123"/>
      <c r="M18" s="123"/>
      <c r="N18" s="124"/>
      <c r="O18" s="108"/>
      <c r="P18" s="123"/>
      <c r="Q18" s="123"/>
      <c r="R18" s="123"/>
      <c r="S18" s="123"/>
      <c r="T18" s="123"/>
      <c r="U18" s="123"/>
      <c r="V18" s="123"/>
      <c r="W18" s="123"/>
      <c r="X18" s="123"/>
      <c r="Y18" s="123"/>
      <c r="Z18" s="123"/>
      <c r="AA18" s="123"/>
      <c r="AB18" s="124"/>
      <c r="AC18" s="108"/>
      <c r="AD18" s="125"/>
      <c r="AE18" s="123"/>
      <c r="AF18" s="123"/>
      <c r="AG18" s="123"/>
      <c r="AH18" s="123"/>
      <c r="AI18" s="123"/>
      <c r="AJ18" s="123"/>
      <c r="AK18" s="123"/>
      <c r="AL18" s="123"/>
      <c r="AM18" s="123"/>
      <c r="AN18" s="123"/>
      <c r="AO18" s="123"/>
      <c r="AP18" s="124"/>
      <c r="AQ18" s="108"/>
      <c r="AR18" s="1"/>
      <c r="AS18" s="1"/>
      <c r="AT18" s="1"/>
      <c r="AU18" s="1"/>
      <c r="AV18" s="1"/>
      <c r="AW18" s="1"/>
      <c r="AX18" s="1"/>
      <c r="AY18" s="1"/>
      <c r="AZ18" s="1"/>
      <c r="BA18" s="1"/>
      <c r="BB18" s="1"/>
      <c r="BC18" s="1"/>
      <c r="BD18" s="1"/>
      <c r="BE18" s="108"/>
      <c r="BF18" s="1"/>
      <c r="BG18" s="1"/>
      <c r="BH18" s="1"/>
      <c r="BI18" s="1"/>
      <c r="BJ18" s="1"/>
      <c r="BK18" s="1"/>
      <c r="BL18" s="1"/>
      <c r="BM18" s="1"/>
      <c r="BN18" s="1"/>
      <c r="BO18" s="1"/>
      <c r="BP18" s="1"/>
      <c r="BQ18" s="1"/>
      <c r="BR18" s="1"/>
      <c r="BS18" s="109"/>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row>
    <row r="19" spans="1:155" s="92" customFormat="1" ht="15.6" x14ac:dyDescent="0.3">
      <c r="A19" s="126" t="s">
        <v>56</v>
      </c>
      <c r="B19" s="127">
        <f t="shared" ref="B19:N19" si="6">B10-B17</f>
        <v>0</v>
      </c>
      <c r="C19" s="127">
        <f t="shared" si="6"/>
        <v>0</v>
      </c>
      <c r="D19" s="127">
        <f t="shared" si="6"/>
        <v>0</v>
      </c>
      <c r="E19" s="127">
        <f t="shared" si="6"/>
        <v>0</v>
      </c>
      <c r="F19" s="127">
        <f t="shared" si="6"/>
        <v>0</v>
      </c>
      <c r="G19" s="127">
        <f t="shared" si="6"/>
        <v>0</v>
      </c>
      <c r="H19" s="127">
        <f t="shared" si="6"/>
        <v>0</v>
      </c>
      <c r="I19" s="127">
        <f t="shared" si="6"/>
        <v>0</v>
      </c>
      <c r="J19" s="127">
        <f t="shared" si="6"/>
        <v>0</v>
      </c>
      <c r="K19" s="127">
        <f t="shared" si="6"/>
        <v>0</v>
      </c>
      <c r="L19" s="127">
        <f t="shared" si="6"/>
        <v>0</v>
      </c>
      <c r="M19" s="127">
        <f t="shared" si="6"/>
        <v>0</v>
      </c>
      <c r="N19" s="107">
        <f t="shared" si="6"/>
        <v>0</v>
      </c>
      <c r="O19" s="108"/>
      <c r="P19" s="127">
        <f t="shared" ref="P19:AB19" si="7">P10-P17</f>
        <v>0</v>
      </c>
      <c r="Q19" s="127">
        <f t="shared" si="7"/>
        <v>0</v>
      </c>
      <c r="R19" s="127">
        <f t="shared" si="7"/>
        <v>0</v>
      </c>
      <c r="S19" s="127">
        <f t="shared" si="7"/>
        <v>0</v>
      </c>
      <c r="T19" s="127">
        <f t="shared" si="7"/>
        <v>0</v>
      </c>
      <c r="U19" s="127">
        <f t="shared" si="7"/>
        <v>0</v>
      </c>
      <c r="V19" s="127">
        <f t="shared" si="7"/>
        <v>0</v>
      </c>
      <c r="W19" s="127">
        <f t="shared" si="7"/>
        <v>0</v>
      </c>
      <c r="X19" s="127">
        <f t="shared" si="7"/>
        <v>0</v>
      </c>
      <c r="Y19" s="127">
        <f t="shared" si="7"/>
        <v>0</v>
      </c>
      <c r="Z19" s="127">
        <f t="shared" si="7"/>
        <v>0</v>
      </c>
      <c r="AA19" s="127">
        <f t="shared" si="7"/>
        <v>0</v>
      </c>
      <c r="AB19" s="128">
        <f t="shared" si="7"/>
        <v>0</v>
      </c>
      <c r="AC19" s="108"/>
      <c r="AD19" s="127">
        <f t="shared" ref="AD19:AP19" si="8">AD10-AD17</f>
        <v>0</v>
      </c>
      <c r="AE19" s="127">
        <f t="shared" si="8"/>
        <v>0</v>
      </c>
      <c r="AF19" s="127">
        <f t="shared" si="8"/>
        <v>0</v>
      </c>
      <c r="AG19" s="127">
        <f t="shared" si="8"/>
        <v>0</v>
      </c>
      <c r="AH19" s="127">
        <f t="shared" si="8"/>
        <v>0</v>
      </c>
      <c r="AI19" s="127">
        <f t="shared" si="8"/>
        <v>0</v>
      </c>
      <c r="AJ19" s="127">
        <f t="shared" si="8"/>
        <v>0</v>
      </c>
      <c r="AK19" s="127">
        <f t="shared" si="8"/>
        <v>0</v>
      </c>
      <c r="AL19" s="127">
        <f t="shared" si="8"/>
        <v>0</v>
      </c>
      <c r="AM19" s="127">
        <f t="shared" si="8"/>
        <v>0</v>
      </c>
      <c r="AN19" s="127">
        <f t="shared" si="8"/>
        <v>0</v>
      </c>
      <c r="AO19" s="127">
        <f t="shared" si="8"/>
        <v>0</v>
      </c>
      <c r="AP19" s="129">
        <f t="shared" si="8"/>
        <v>0</v>
      </c>
      <c r="AQ19" s="108"/>
      <c r="AR19" s="1"/>
      <c r="AS19" s="1"/>
      <c r="AT19" s="1"/>
      <c r="AU19" s="1"/>
      <c r="AV19" s="1"/>
      <c r="AW19" s="1"/>
      <c r="AX19" s="1"/>
      <c r="AY19" s="1"/>
      <c r="AZ19" s="1"/>
      <c r="BA19" s="1"/>
      <c r="BB19" s="1"/>
      <c r="BC19" s="1"/>
      <c r="BD19" s="1"/>
      <c r="BE19" s="108"/>
      <c r="BF19" s="1"/>
      <c r="BG19" s="1"/>
      <c r="BH19" s="1"/>
      <c r="BI19" s="1"/>
      <c r="BJ19" s="1"/>
      <c r="BK19" s="1"/>
      <c r="BL19" s="1"/>
      <c r="BM19" s="1"/>
      <c r="BN19" s="1"/>
      <c r="BO19" s="1"/>
      <c r="BP19" s="1"/>
      <c r="BQ19" s="1"/>
      <c r="BR19" s="1"/>
      <c r="BS19" s="109"/>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row>
    <row r="20" spans="1:155" s="92" customFormat="1" ht="4.5" customHeight="1" x14ac:dyDescent="0.25">
      <c r="A20" s="130"/>
      <c r="B20" s="131"/>
      <c r="C20" s="131"/>
      <c r="D20" s="131"/>
      <c r="E20" s="131"/>
      <c r="F20" s="131"/>
      <c r="G20" s="131"/>
      <c r="H20" s="131"/>
      <c r="I20" s="131"/>
      <c r="J20" s="131"/>
      <c r="K20" s="131"/>
      <c r="L20" s="131"/>
      <c r="M20" s="131"/>
      <c r="N20" s="132"/>
      <c r="O20" s="90"/>
      <c r="P20" s="131"/>
      <c r="Q20" s="131"/>
      <c r="R20" s="131"/>
      <c r="S20" s="131"/>
      <c r="T20" s="131"/>
      <c r="U20" s="131"/>
      <c r="V20" s="131"/>
      <c r="W20" s="131"/>
      <c r="X20" s="131"/>
      <c r="Y20" s="131"/>
      <c r="Z20" s="131"/>
      <c r="AA20" s="131"/>
      <c r="AB20" s="132"/>
      <c r="AC20" s="90"/>
      <c r="AD20" s="131"/>
      <c r="AE20" s="131"/>
      <c r="AF20" s="131"/>
      <c r="AG20" s="131"/>
      <c r="AH20" s="131"/>
      <c r="AI20" s="131"/>
      <c r="AJ20" s="131"/>
      <c r="AK20" s="131"/>
      <c r="AL20" s="131"/>
      <c r="AM20" s="131"/>
      <c r="AN20" s="131"/>
      <c r="AO20" s="131"/>
      <c r="AP20" s="132"/>
      <c r="AQ20" s="90"/>
      <c r="AR20" s="1"/>
      <c r="AS20" s="1"/>
      <c r="AT20" s="1"/>
      <c r="AU20" s="1"/>
      <c r="AV20" s="1"/>
      <c r="AW20" s="1"/>
      <c r="AX20" s="1"/>
      <c r="AY20" s="1"/>
      <c r="AZ20" s="1"/>
      <c r="BA20" s="1"/>
      <c r="BB20" s="1"/>
      <c r="BC20" s="1"/>
      <c r="BD20" s="1"/>
      <c r="BE20" s="90"/>
      <c r="BF20" s="1"/>
      <c r="BG20" s="1"/>
      <c r="BH20" s="1"/>
      <c r="BI20" s="1"/>
      <c r="BJ20" s="1"/>
      <c r="BK20" s="1"/>
      <c r="BL20" s="1"/>
      <c r="BM20" s="1"/>
      <c r="BN20" s="1"/>
      <c r="BO20" s="1"/>
      <c r="BP20" s="1"/>
      <c r="BQ20" s="1"/>
      <c r="BR20" s="1"/>
      <c r="BS20" s="90"/>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row>
    <row r="21" spans="1:155" s="92" customFormat="1" ht="12.75" customHeight="1" thickBot="1" x14ac:dyDescent="0.35">
      <c r="A21" s="133" t="s">
        <v>57</v>
      </c>
      <c r="B21" s="87"/>
      <c r="C21" s="87"/>
      <c r="D21" s="87"/>
      <c r="E21" s="87"/>
      <c r="F21" s="87"/>
      <c r="G21" s="87"/>
      <c r="H21" s="87"/>
      <c r="I21" s="87"/>
      <c r="J21" s="87"/>
      <c r="K21" s="87"/>
      <c r="L21" s="87"/>
      <c r="M21" s="87"/>
      <c r="N21" s="134"/>
      <c r="O21" s="90"/>
      <c r="P21" s="87"/>
      <c r="Q21" s="87"/>
      <c r="R21" s="87"/>
      <c r="S21" s="87"/>
      <c r="T21" s="87"/>
      <c r="U21" s="87"/>
      <c r="V21" s="87"/>
      <c r="W21" s="87"/>
      <c r="X21" s="87"/>
      <c r="Y21" s="87"/>
      <c r="Z21" s="87"/>
      <c r="AA21" s="87"/>
      <c r="AB21" s="134"/>
      <c r="AC21" s="90"/>
      <c r="AD21" s="87"/>
      <c r="AE21" s="87"/>
      <c r="AF21" s="87"/>
      <c r="AG21" s="87"/>
      <c r="AH21" s="87"/>
      <c r="AI21" s="87"/>
      <c r="AJ21" s="87"/>
      <c r="AK21" s="87"/>
      <c r="AL21" s="87"/>
      <c r="AM21" s="87"/>
      <c r="AN21" s="87"/>
      <c r="AO21" s="87"/>
      <c r="AP21" s="134"/>
      <c r="AQ21" s="90"/>
      <c r="AR21" s="1"/>
      <c r="AS21" s="1"/>
      <c r="AT21" s="1"/>
      <c r="AU21" s="1"/>
      <c r="AV21" s="1"/>
      <c r="AW21" s="1"/>
      <c r="AX21" s="1"/>
      <c r="AY21" s="1"/>
      <c r="AZ21" s="1"/>
      <c r="BA21" s="1"/>
      <c r="BB21" s="1"/>
      <c r="BC21" s="1"/>
      <c r="BD21" s="1"/>
      <c r="BE21" s="90"/>
      <c r="BF21" s="1"/>
      <c r="BG21" s="1"/>
      <c r="BH21" s="1"/>
      <c r="BI21" s="1"/>
      <c r="BJ21" s="1"/>
      <c r="BK21" s="1"/>
      <c r="BL21" s="1"/>
      <c r="BM21" s="1"/>
      <c r="BN21" s="1"/>
      <c r="BO21" s="1"/>
      <c r="BP21" s="1"/>
      <c r="BQ21" s="1"/>
      <c r="BR21" s="1"/>
      <c r="BS21" s="90"/>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row>
    <row r="22" spans="1:155" s="101" customFormat="1" ht="15.6" x14ac:dyDescent="0.3">
      <c r="A22" s="115" t="s">
        <v>23</v>
      </c>
      <c r="B22" s="318"/>
      <c r="C22" s="319"/>
      <c r="D22" s="319"/>
      <c r="E22" s="319"/>
      <c r="F22" s="319"/>
      <c r="G22" s="319"/>
      <c r="H22" s="319"/>
      <c r="I22" s="319"/>
      <c r="J22" s="319"/>
      <c r="K22" s="319"/>
      <c r="L22" s="319"/>
      <c r="M22" s="320"/>
      <c r="N22" s="317">
        <f t="shared" ref="N22:N41" si="9">SUM(B22:M22)</f>
        <v>0</v>
      </c>
      <c r="O22" s="90"/>
      <c r="P22" s="326"/>
      <c r="Q22" s="327"/>
      <c r="R22" s="327"/>
      <c r="S22" s="327"/>
      <c r="T22" s="327"/>
      <c r="U22" s="352"/>
      <c r="V22" s="352"/>
      <c r="W22" s="352"/>
      <c r="X22" s="352"/>
      <c r="Y22" s="352"/>
      <c r="Z22" s="352"/>
      <c r="AA22" s="353"/>
      <c r="AB22" s="317">
        <f t="shared" ref="AB22:AB41" si="10">SUM(P22:AA22)</f>
        <v>0</v>
      </c>
      <c r="AC22" s="90"/>
      <c r="AD22" s="334"/>
      <c r="AE22" s="335"/>
      <c r="AF22" s="335"/>
      <c r="AG22" s="335"/>
      <c r="AH22" s="335"/>
      <c r="AI22" s="335"/>
      <c r="AJ22" s="335"/>
      <c r="AK22" s="335"/>
      <c r="AL22" s="335"/>
      <c r="AM22" s="335"/>
      <c r="AN22" s="335"/>
      <c r="AO22" s="336"/>
      <c r="AP22" s="317">
        <f>SUM(AD22:AO22)</f>
        <v>0</v>
      </c>
      <c r="AQ22" s="90"/>
      <c r="AR22" s="1"/>
      <c r="AS22" s="1"/>
      <c r="AT22" s="1"/>
      <c r="AU22" s="1"/>
      <c r="AV22" s="1"/>
      <c r="AW22" s="1"/>
      <c r="AX22" s="1"/>
      <c r="AY22" s="1"/>
      <c r="AZ22" s="1"/>
      <c r="BA22" s="1"/>
      <c r="BB22" s="1"/>
      <c r="BC22" s="1"/>
      <c r="BD22" s="1"/>
      <c r="BE22" s="90"/>
      <c r="BF22" s="1"/>
      <c r="BG22" s="1"/>
      <c r="BH22" s="1"/>
      <c r="BI22" s="1"/>
      <c r="BJ22" s="1"/>
      <c r="BK22" s="1"/>
      <c r="BL22" s="1"/>
      <c r="BM22" s="1"/>
      <c r="BN22" s="1"/>
      <c r="BO22" s="1"/>
      <c r="BP22" s="1"/>
      <c r="BQ22" s="1"/>
      <c r="BR22" s="1"/>
      <c r="BS22" s="90"/>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row>
    <row r="23" spans="1:155" s="101" customFormat="1" ht="15.6" x14ac:dyDescent="0.3">
      <c r="A23" s="115" t="s">
        <v>8</v>
      </c>
      <c r="B23" s="321"/>
      <c r="C23" s="96"/>
      <c r="D23" s="96"/>
      <c r="E23" s="96"/>
      <c r="F23" s="96"/>
      <c r="G23" s="96"/>
      <c r="H23" s="96"/>
      <c r="I23" s="96"/>
      <c r="J23" s="96"/>
      <c r="K23" s="96"/>
      <c r="L23" s="96"/>
      <c r="M23" s="322"/>
      <c r="N23" s="317">
        <f t="shared" si="9"/>
        <v>0</v>
      </c>
      <c r="O23" s="90"/>
      <c r="P23" s="329"/>
      <c r="Q23" s="98"/>
      <c r="R23" s="98"/>
      <c r="S23" s="98"/>
      <c r="T23" s="98"/>
      <c r="U23" s="98"/>
      <c r="V23" s="98"/>
      <c r="W23" s="98"/>
      <c r="X23" s="98"/>
      <c r="Y23" s="98"/>
      <c r="Z23" s="98"/>
      <c r="AA23" s="330"/>
      <c r="AB23" s="317">
        <f t="shared" si="10"/>
        <v>0</v>
      </c>
      <c r="AC23" s="90"/>
      <c r="AD23" s="337"/>
      <c r="AE23" s="100"/>
      <c r="AF23" s="100"/>
      <c r="AG23" s="100"/>
      <c r="AH23" s="100"/>
      <c r="AI23" s="100"/>
      <c r="AJ23" s="100"/>
      <c r="AK23" s="100"/>
      <c r="AL23" s="100"/>
      <c r="AM23" s="100"/>
      <c r="AN23" s="100"/>
      <c r="AO23" s="338"/>
      <c r="AP23" s="317">
        <f t="shared" ref="AP23:AP41" si="11">SUM(AD23:AO23)</f>
        <v>0</v>
      </c>
      <c r="AQ23" s="90"/>
      <c r="AR23" s="1"/>
      <c r="AS23" s="1"/>
      <c r="AT23" s="1"/>
      <c r="AU23" s="1"/>
      <c r="AV23" s="1"/>
      <c r="AW23" s="1"/>
      <c r="AX23" s="1"/>
      <c r="AY23" s="1"/>
      <c r="AZ23" s="1"/>
      <c r="BA23" s="1"/>
      <c r="BB23" s="1"/>
      <c r="BC23" s="1"/>
      <c r="BD23" s="1"/>
      <c r="BE23" s="90"/>
      <c r="BF23" s="1"/>
      <c r="BG23" s="1"/>
      <c r="BH23" s="1"/>
      <c r="BI23" s="1"/>
      <c r="BJ23" s="1"/>
      <c r="BK23" s="1"/>
      <c r="BL23" s="1"/>
      <c r="BM23" s="1"/>
      <c r="BN23" s="1"/>
      <c r="BO23" s="1"/>
      <c r="BP23" s="1"/>
      <c r="BQ23" s="1"/>
      <c r="BR23" s="1"/>
      <c r="BS23" s="90"/>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row>
    <row r="24" spans="1:155" s="101" customFormat="1" ht="15.6" x14ac:dyDescent="0.3">
      <c r="A24" s="115" t="s">
        <v>169</v>
      </c>
      <c r="B24" s="321"/>
      <c r="C24" s="96"/>
      <c r="D24" s="96"/>
      <c r="E24" s="96"/>
      <c r="F24" s="96"/>
      <c r="G24" s="96"/>
      <c r="H24" s="96"/>
      <c r="I24" s="96"/>
      <c r="J24" s="96"/>
      <c r="K24" s="96"/>
      <c r="L24" s="96"/>
      <c r="M24" s="322"/>
      <c r="N24" s="317">
        <f t="shared" si="9"/>
        <v>0</v>
      </c>
      <c r="O24" s="90"/>
      <c r="P24" s="329"/>
      <c r="Q24" s="98"/>
      <c r="R24" s="98"/>
      <c r="S24" s="98"/>
      <c r="T24" s="98"/>
      <c r="U24" s="98"/>
      <c r="V24" s="98"/>
      <c r="W24" s="98"/>
      <c r="X24" s="98"/>
      <c r="Y24" s="98"/>
      <c r="Z24" s="98"/>
      <c r="AA24" s="330"/>
      <c r="AB24" s="317">
        <f t="shared" si="10"/>
        <v>0</v>
      </c>
      <c r="AC24" s="90"/>
      <c r="AD24" s="337"/>
      <c r="AE24" s="100"/>
      <c r="AF24" s="100"/>
      <c r="AG24" s="100"/>
      <c r="AH24" s="100"/>
      <c r="AI24" s="100"/>
      <c r="AJ24" s="100"/>
      <c r="AK24" s="100"/>
      <c r="AL24" s="100"/>
      <c r="AM24" s="100"/>
      <c r="AN24" s="100"/>
      <c r="AO24" s="338"/>
      <c r="AP24" s="317">
        <f t="shared" si="11"/>
        <v>0</v>
      </c>
      <c r="AQ24" s="90"/>
      <c r="AR24" s="1"/>
      <c r="AS24" s="1"/>
      <c r="AT24" s="1"/>
      <c r="AU24" s="1"/>
      <c r="AV24" s="1"/>
      <c r="AW24" s="1"/>
      <c r="AX24" s="1"/>
      <c r="AY24" s="1"/>
      <c r="AZ24" s="1"/>
      <c r="BA24" s="1"/>
      <c r="BB24" s="1"/>
      <c r="BC24" s="1"/>
      <c r="BD24" s="1"/>
      <c r="BE24" s="90"/>
      <c r="BF24" s="1"/>
      <c r="BG24" s="1"/>
      <c r="BH24" s="1"/>
      <c r="BI24" s="1"/>
      <c r="BJ24" s="1"/>
      <c r="BK24" s="1"/>
      <c r="BL24" s="1"/>
      <c r="BM24" s="1"/>
      <c r="BN24" s="1"/>
      <c r="BO24" s="1"/>
      <c r="BP24" s="1"/>
      <c r="BQ24" s="1"/>
      <c r="BR24" s="1"/>
      <c r="BS24" s="90"/>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row>
    <row r="25" spans="1:155" s="101" customFormat="1" ht="15.6" x14ac:dyDescent="0.3">
      <c r="A25" s="115" t="s">
        <v>9</v>
      </c>
      <c r="B25" s="321"/>
      <c r="C25" s="96"/>
      <c r="D25" s="96"/>
      <c r="E25" s="96"/>
      <c r="F25" s="96"/>
      <c r="G25" s="96"/>
      <c r="H25" s="96"/>
      <c r="I25" s="96"/>
      <c r="J25" s="96"/>
      <c r="K25" s="96"/>
      <c r="L25" s="96"/>
      <c r="M25" s="322"/>
      <c r="N25" s="317">
        <f t="shared" si="9"/>
        <v>0</v>
      </c>
      <c r="O25" s="90"/>
      <c r="P25" s="329"/>
      <c r="Q25" s="98"/>
      <c r="R25" s="98"/>
      <c r="S25" s="98"/>
      <c r="T25" s="98"/>
      <c r="U25" s="98"/>
      <c r="V25" s="98"/>
      <c r="W25" s="98"/>
      <c r="X25" s="98"/>
      <c r="Y25" s="98"/>
      <c r="Z25" s="98"/>
      <c r="AA25" s="330"/>
      <c r="AB25" s="317">
        <f t="shared" si="10"/>
        <v>0</v>
      </c>
      <c r="AC25" s="90"/>
      <c r="AD25" s="337"/>
      <c r="AE25" s="100"/>
      <c r="AF25" s="100"/>
      <c r="AG25" s="100"/>
      <c r="AH25" s="100"/>
      <c r="AI25" s="100"/>
      <c r="AJ25" s="100"/>
      <c r="AK25" s="100"/>
      <c r="AL25" s="100"/>
      <c r="AM25" s="100"/>
      <c r="AN25" s="100"/>
      <c r="AO25" s="338"/>
      <c r="AP25" s="317">
        <f t="shared" si="11"/>
        <v>0</v>
      </c>
      <c r="AQ25" s="90"/>
      <c r="AR25" s="1"/>
      <c r="AS25" s="1"/>
      <c r="AT25" s="1"/>
      <c r="AU25" s="1"/>
      <c r="AV25" s="1"/>
      <c r="AW25" s="1"/>
      <c r="AX25" s="1"/>
      <c r="AY25" s="1"/>
      <c r="AZ25" s="1"/>
      <c r="BA25" s="1"/>
      <c r="BB25" s="1"/>
      <c r="BC25" s="1"/>
      <c r="BD25" s="1"/>
      <c r="BE25" s="90"/>
      <c r="BF25" s="1"/>
      <c r="BG25" s="1"/>
      <c r="BH25" s="1"/>
      <c r="BI25" s="1"/>
      <c r="BJ25" s="1"/>
      <c r="BK25" s="1"/>
      <c r="BL25" s="1"/>
      <c r="BM25" s="1"/>
      <c r="BN25" s="1"/>
      <c r="BO25" s="1"/>
      <c r="BP25" s="1"/>
      <c r="BQ25" s="1"/>
      <c r="BR25" s="1"/>
      <c r="BS25" s="90"/>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row>
    <row r="26" spans="1:155" s="101" customFormat="1" ht="15.6" x14ac:dyDescent="0.3">
      <c r="A26" s="115" t="s">
        <v>10</v>
      </c>
      <c r="B26" s="321"/>
      <c r="C26" s="96"/>
      <c r="D26" s="96"/>
      <c r="E26" s="96"/>
      <c r="F26" s="96"/>
      <c r="G26" s="96"/>
      <c r="H26" s="96"/>
      <c r="I26" s="96"/>
      <c r="J26" s="96"/>
      <c r="K26" s="96"/>
      <c r="L26" s="96"/>
      <c r="M26" s="322"/>
      <c r="N26" s="317">
        <f t="shared" si="9"/>
        <v>0</v>
      </c>
      <c r="O26" s="90"/>
      <c r="P26" s="329"/>
      <c r="Q26" s="98"/>
      <c r="R26" s="98"/>
      <c r="S26" s="98"/>
      <c r="T26" s="98"/>
      <c r="U26" s="98"/>
      <c r="V26" s="98"/>
      <c r="W26" s="98"/>
      <c r="X26" s="98"/>
      <c r="Y26" s="98"/>
      <c r="Z26" s="98"/>
      <c r="AA26" s="330"/>
      <c r="AB26" s="317">
        <f t="shared" si="10"/>
        <v>0</v>
      </c>
      <c r="AC26" s="90"/>
      <c r="AD26" s="337"/>
      <c r="AE26" s="100"/>
      <c r="AF26" s="100"/>
      <c r="AG26" s="100"/>
      <c r="AH26" s="100"/>
      <c r="AI26" s="100"/>
      <c r="AJ26" s="100"/>
      <c r="AK26" s="100"/>
      <c r="AL26" s="100"/>
      <c r="AM26" s="100"/>
      <c r="AN26" s="100"/>
      <c r="AO26" s="338"/>
      <c r="AP26" s="317">
        <f t="shared" si="11"/>
        <v>0</v>
      </c>
      <c r="AQ26" s="90"/>
      <c r="AR26" s="1"/>
      <c r="AS26" s="1"/>
      <c r="AT26" s="1"/>
      <c r="AU26" s="1"/>
      <c r="AV26" s="1"/>
      <c r="AW26" s="1"/>
      <c r="AX26" s="1"/>
      <c r="AY26" s="1"/>
      <c r="AZ26" s="1"/>
      <c r="BA26" s="1"/>
      <c r="BB26" s="1"/>
      <c r="BC26" s="1"/>
      <c r="BD26" s="1"/>
      <c r="BE26" s="90"/>
      <c r="BF26" s="1"/>
      <c r="BG26" s="1"/>
      <c r="BH26" s="1"/>
      <c r="BI26" s="1"/>
      <c r="BJ26" s="1"/>
      <c r="BK26" s="1"/>
      <c r="BL26" s="1"/>
      <c r="BM26" s="1"/>
      <c r="BN26" s="1"/>
      <c r="BO26" s="1"/>
      <c r="BP26" s="1"/>
      <c r="BQ26" s="1"/>
      <c r="BR26" s="1"/>
      <c r="BS26" s="90"/>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row>
    <row r="27" spans="1:155" s="101" customFormat="1" ht="15.6" x14ac:dyDescent="0.3">
      <c r="A27" s="115" t="s">
        <v>11</v>
      </c>
      <c r="B27" s="321"/>
      <c r="C27" s="96"/>
      <c r="D27" s="96"/>
      <c r="E27" s="96"/>
      <c r="F27" s="96"/>
      <c r="G27" s="96"/>
      <c r="H27" s="96"/>
      <c r="I27" s="96"/>
      <c r="J27" s="96"/>
      <c r="K27" s="96"/>
      <c r="L27" s="96"/>
      <c r="M27" s="322"/>
      <c r="N27" s="317">
        <f t="shared" si="9"/>
        <v>0</v>
      </c>
      <c r="O27" s="90"/>
      <c r="P27" s="329"/>
      <c r="Q27" s="98"/>
      <c r="R27" s="98"/>
      <c r="S27" s="98"/>
      <c r="T27" s="98"/>
      <c r="U27" s="98"/>
      <c r="V27" s="98"/>
      <c r="W27" s="98"/>
      <c r="X27" s="98"/>
      <c r="Y27" s="98"/>
      <c r="Z27" s="98"/>
      <c r="AA27" s="330"/>
      <c r="AB27" s="317">
        <f t="shared" si="10"/>
        <v>0</v>
      </c>
      <c r="AC27" s="90"/>
      <c r="AD27" s="337"/>
      <c r="AE27" s="100"/>
      <c r="AF27" s="100"/>
      <c r="AG27" s="100"/>
      <c r="AH27" s="100"/>
      <c r="AI27" s="100"/>
      <c r="AJ27" s="100"/>
      <c r="AK27" s="100"/>
      <c r="AL27" s="100"/>
      <c r="AM27" s="100"/>
      <c r="AN27" s="100"/>
      <c r="AO27" s="338"/>
      <c r="AP27" s="317">
        <f t="shared" si="11"/>
        <v>0</v>
      </c>
      <c r="AQ27" s="90"/>
      <c r="AR27" s="1"/>
      <c r="AS27" s="1"/>
      <c r="AT27" s="1"/>
      <c r="AU27" s="1"/>
      <c r="AV27" s="1"/>
      <c r="AW27" s="1"/>
      <c r="AX27" s="1"/>
      <c r="AY27" s="1"/>
      <c r="AZ27" s="1"/>
      <c r="BA27" s="1"/>
      <c r="BB27" s="1"/>
      <c r="BC27" s="1"/>
      <c r="BD27" s="1"/>
      <c r="BE27" s="90"/>
      <c r="BF27" s="1"/>
      <c r="BG27" s="1"/>
      <c r="BH27" s="1"/>
      <c r="BI27" s="1"/>
      <c r="BJ27" s="1"/>
      <c r="BK27" s="1"/>
      <c r="BL27" s="1"/>
      <c r="BM27" s="1"/>
      <c r="BN27" s="1"/>
      <c r="BO27" s="1"/>
      <c r="BP27" s="1"/>
      <c r="BQ27" s="1"/>
      <c r="BR27" s="1"/>
      <c r="BS27" s="90"/>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row>
    <row r="28" spans="1:155" s="101" customFormat="1" ht="15.6" x14ac:dyDescent="0.3">
      <c r="A28" s="115" t="s">
        <v>12</v>
      </c>
      <c r="B28" s="321"/>
      <c r="C28" s="96"/>
      <c r="D28" s="96"/>
      <c r="E28" s="96"/>
      <c r="F28" s="96"/>
      <c r="G28" s="96"/>
      <c r="H28" s="96"/>
      <c r="I28" s="96"/>
      <c r="J28" s="96"/>
      <c r="K28" s="96"/>
      <c r="L28" s="96"/>
      <c r="M28" s="322"/>
      <c r="N28" s="317">
        <f t="shared" si="9"/>
        <v>0</v>
      </c>
      <c r="O28" s="90"/>
      <c r="P28" s="329"/>
      <c r="Q28" s="98"/>
      <c r="R28" s="98"/>
      <c r="S28" s="98"/>
      <c r="T28" s="98"/>
      <c r="U28" s="98"/>
      <c r="V28" s="98"/>
      <c r="W28" s="98"/>
      <c r="X28" s="98"/>
      <c r="Y28" s="98"/>
      <c r="Z28" s="98"/>
      <c r="AA28" s="330"/>
      <c r="AB28" s="317">
        <f t="shared" si="10"/>
        <v>0</v>
      </c>
      <c r="AC28" s="90"/>
      <c r="AD28" s="337"/>
      <c r="AE28" s="100"/>
      <c r="AF28" s="100"/>
      <c r="AG28" s="100"/>
      <c r="AH28" s="100"/>
      <c r="AI28" s="100"/>
      <c r="AJ28" s="100"/>
      <c r="AK28" s="100"/>
      <c r="AL28" s="100"/>
      <c r="AM28" s="100"/>
      <c r="AN28" s="100"/>
      <c r="AO28" s="338"/>
      <c r="AP28" s="317">
        <f t="shared" si="11"/>
        <v>0</v>
      </c>
      <c r="AQ28" s="90"/>
      <c r="AR28" s="1"/>
      <c r="AS28" s="1"/>
      <c r="AT28" s="1"/>
      <c r="AU28" s="1"/>
      <c r="AV28" s="1"/>
      <c r="AW28" s="1"/>
      <c r="AX28" s="1"/>
      <c r="AY28" s="1"/>
      <c r="AZ28" s="1"/>
      <c r="BA28" s="1"/>
      <c r="BB28" s="1"/>
      <c r="BC28" s="1"/>
      <c r="BD28" s="1"/>
      <c r="BE28" s="90"/>
      <c r="BF28" s="1"/>
      <c r="BG28" s="1"/>
      <c r="BH28" s="1"/>
      <c r="BI28" s="1"/>
      <c r="BJ28" s="1"/>
      <c r="BK28" s="1"/>
      <c r="BL28" s="1"/>
      <c r="BM28" s="1"/>
      <c r="BN28" s="1"/>
      <c r="BO28" s="1"/>
      <c r="BP28" s="1"/>
      <c r="BQ28" s="1"/>
      <c r="BR28" s="1"/>
      <c r="BS28" s="90"/>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row>
    <row r="29" spans="1:155" s="101" customFormat="1" ht="15.6" x14ac:dyDescent="0.3">
      <c r="A29" s="115" t="s">
        <v>13</v>
      </c>
      <c r="B29" s="321"/>
      <c r="C29" s="96"/>
      <c r="D29" s="96"/>
      <c r="E29" s="96"/>
      <c r="F29" s="96"/>
      <c r="G29" s="96"/>
      <c r="H29" s="96"/>
      <c r="I29" s="96"/>
      <c r="J29" s="96"/>
      <c r="K29" s="96"/>
      <c r="L29" s="96"/>
      <c r="M29" s="322"/>
      <c r="N29" s="317">
        <f t="shared" si="9"/>
        <v>0</v>
      </c>
      <c r="O29" s="90"/>
      <c r="P29" s="329"/>
      <c r="Q29" s="98"/>
      <c r="R29" s="98"/>
      <c r="S29" s="98"/>
      <c r="T29" s="98"/>
      <c r="U29" s="98"/>
      <c r="V29" s="98"/>
      <c r="W29" s="98"/>
      <c r="X29" s="98"/>
      <c r="Y29" s="98"/>
      <c r="Z29" s="98"/>
      <c r="AA29" s="330"/>
      <c r="AB29" s="317">
        <f t="shared" si="10"/>
        <v>0</v>
      </c>
      <c r="AC29" s="90"/>
      <c r="AD29" s="337"/>
      <c r="AE29" s="100"/>
      <c r="AF29" s="100"/>
      <c r="AG29" s="100"/>
      <c r="AH29" s="100"/>
      <c r="AI29" s="100"/>
      <c r="AJ29" s="100"/>
      <c r="AK29" s="100"/>
      <c r="AL29" s="100"/>
      <c r="AM29" s="100"/>
      <c r="AN29" s="100"/>
      <c r="AO29" s="338"/>
      <c r="AP29" s="317">
        <f t="shared" si="11"/>
        <v>0</v>
      </c>
      <c r="AQ29" s="90"/>
      <c r="AR29" s="1"/>
      <c r="AS29" s="1"/>
      <c r="AT29" s="1"/>
      <c r="AU29" s="1"/>
      <c r="AV29" s="1"/>
      <c r="AW29" s="1"/>
      <c r="AX29" s="1"/>
      <c r="AY29" s="1"/>
      <c r="AZ29" s="1"/>
      <c r="BA29" s="1"/>
      <c r="BB29" s="1"/>
      <c r="BC29" s="1"/>
      <c r="BD29" s="1"/>
      <c r="BE29" s="90"/>
      <c r="BF29" s="1"/>
      <c r="BG29" s="1"/>
      <c r="BH29" s="1"/>
      <c r="BI29" s="1"/>
      <c r="BJ29" s="1"/>
      <c r="BK29" s="1"/>
      <c r="BL29" s="1"/>
      <c r="BM29" s="1"/>
      <c r="BN29" s="1"/>
      <c r="BO29" s="1"/>
      <c r="BP29" s="1"/>
      <c r="BQ29" s="1"/>
      <c r="BR29" s="1"/>
      <c r="BS29" s="90"/>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c r="EO29" s="91"/>
      <c r="EP29" s="91"/>
      <c r="EQ29" s="91"/>
      <c r="ER29" s="91"/>
      <c r="ES29" s="91"/>
      <c r="ET29" s="91"/>
      <c r="EU29" s="91"/>
      <c r="EV29" s="91"/>
      <c r="EW29" s="91"/>
      <c r="EX29" s="91"/>
      <c r="EY29" s="91"/>
    </row>
    <row r="30" spans="1:155" s="101" customFormat="1" ht="15.6" x14ac:dyDescent="0.3">
      <c r="A30" s="115" t="s">
        <v>14</v>
      </c>
      <c r="B30" s="321"/>
      <c r="C30" s="96"/>
      <c r="D30" s="96"/>
      <c r="E30" s="96"/>
      <c r="F30" s="96"/>
      <c r="G30" s="96"/>
      <c r="H30" s="96"/>
      <c r="I30" s="96"/>
      <c r="J30" s="96"/>
      <c r="K30" s="96"/>
      <c r="L30" s="96"/>
      <c r="M30" s="322"/>
      <c r="N30" s="317">
        <f t="shared" si="9"/>
        <v>0</v>
      </c>
      <c r="O30" s="90"/>
      <c r="P30" s="329"/>
      <c r="Q30" s="98"/>
      <c r="R30" s="98"/>
      <c r="S30" s="98"/>
      <c r="T30" s="98"/>
      <c r="U30" s="98"/>
      <c r="V30" s="98"/>
      <c r="W30" s="98"/>
      <c r="X30" s="98"/>
      <c r="Y30" s="98"/>
      <c r="Z30" s="98"/>
      <c r="AA30" s="330"/>
      <c r="AB30" s="317">
        <f t="shared" si="10"/>
        <v>0</v>
      </c>
      <c r="AC30" s="90"/>
      <c r="AD30" s="337"/>
      <c r="AE30" s="100"/>
      <c r="AF30" s="100"/>
      <c r="AG30" s="100"/>
      <c r="AH30" s="100"/>
      <c r="AI30" s="100"/>
      <c r="AJ30" s="100"/>
      <c r="AK30" s="100"/>
      <c r="AL30" s="100"/>
      <c r="AM30" s="100"/>
      <c r="AN30" s="100"/>
      <c r="AO30" s="338"/>
      <c r="AP30" s="317">
        <f t="shared" si="11"/>
        <v>0</v>
      </c>
      <c r="AQ30" s="90"/>
      <c r="AR30" s="1"/>
      <c r="AS30" s="1"/>
      <c r="AT30" s="1"/>
      <c r="AU30" s="1"/>
      <c r="AV30" s="1"/>
      <c r="AW30" s="1"/>
      <c r="AX30" s="1"/>
      <c r="AY30" s="1"/>
      <c r="AZ30" s="1"/>
      <c r="BA30" s="1"/>
      <c r="BB30" s="1"/>
      <c r="BC30" s="1"/>
      <c r="BD30" s="1"/>
      <c r="BE30" s="90"/>
      <c r="BF30" s="1"/>
      <c r="BG30" s="1"/>
      <c r="BH30" s="1"/>
      <c r="BI30" s="1"/>
      <c r="BJ30" s="1"/>
      <c r="BK30" s="1"/>
      <c r="BL30" s="1"/>
      <c r="BM30" s="1"/>
      <c r="BN30" s="1"/>
      <c r="BO30" s="1"/>
      <c r="BP30" s="1"/>
      <c r="BQ30" s="1"/>
      <c r="BR30" s="1"/>
      <c r="BS30" s="90"/>
      <c r="BT30" s="91"/>
      <c r="BU30" s="91"/>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c r="ED30" s="91"/>
      <c r="EE30" s="91"/>
      <c r="EF30" s="91"/>
      <c r="EG30" s="91"/>
      <c r="EH30" s="91"/>
      <c r="EI30" s="91"/>
      <c r="EJ30" s="91"/>
      <c r="EK30" s="91"/>
      <c r="EL30" s="91"/>
      <c r="EM30" s="91"/>
      <c r="EN30" s="91"/>
      <c r="EO30" s="91"/>
      <c r="EP30" s="91"/>
      <c r="EQ30" s="91"/>
      <c r="ER30" s="91"/>
      <c r="ES30" s="91"/>
      <c r="ET30" s="91"/>
      <c r="EU30" s="91"/>
      <c r="EV30" s="91"/>
      <c r="EW30" s="91"/>
      <c r="EX30" s="91"/>
      <c r="EY30" s="91"/>
    </row>
    <row r="31" spans="1:155" s="101" customFormat="1" ht="15.6" x14ac:dyDescent="0.3">
      <c r="A31" s="115" t="s">
        <v>93</v>
      </c>
      <c r="B31" s="321"/>
      <c r="C31" s="96"/>
      <c r="D31" s="96"/>
      <c r="E31" s="96"/>
      <c r="F31" s="96"/>
      <c r="G31" s="96"/>
      <c r="H31" s="96"/>
      <c r="I31" s="96"/>
      <c r="J31" s="96"/>
      <c r="K31" s="96"/>
      <c r="L31" s="96"/>
      <c r="M31" s="322"/>
      <c r="N31" s="317">
        <f t="shared" si="9"/>
        <v>0</v>
      </c>
      <c r="O31" s="90"/>
      <c r="P31" s="329"/>
      <c r="Q31" s="98"/>
      <c r="R31" s="98"/>
      <c r="S31" s="98"/>
      <c r="T31" s="98"/>
      <c r="U31" s="98"/>
      <c r="V31" s="98"/>
      <c r="W31" s="98"/>
      <c r="X31" s="98"/>
      <c r="Y31" s="98"/>
      <c r="Z31" s="98"/>
      <c r="AA31" s="330"/>
      <c r="AB31" s="317">
        <f t="shared" si="10"/>
        <v>0</v>
      </c>
      <c r="AC31" s="90"/>
      <c r="AD31" s="337"/>
      <c r="AE31" s="100"/>
      <c r="AF31" s="100"/>
      <c r="AG31" s="100"/>
      <c r="AH31" s="100"/>
      <c r="AI31" s="100"/>
      <c r="AJ31" s="100"/>
      <c r="AK31" s="100"/>
      <c r="AL31" s="100"/>
      <c r="AM31" s="100"/>
      <c r="AN31" s="100"/>
      <c r="AO31" s="338"/>
      <c r="AP31" s="317">
        <f t="shared" si="11"/>
        <v>0</v>
      </c>
      <c r="AQ31" s="90"/>
      <c r="AR31" s="1"/>
      <c r="AS31" s="1"/>
      <c r="AT31" s="1"/>
      <c r="AU31" s="1"/>
      <c r="AV31" s="1"/>
      <c r="AW31" s="1"/>
      <c r="AX31" s="1"/>
      <c r="AY31" s="1"/>
      <c r="AZ31" s="1"/>
      <c r="BA31" s="1"/>
      <c r="BB31" s="1"/>
      <c r="BC31" s="1"/>
      <c r="BD31" s="1"/>
      <c r="BE31" s="90"/>
      <c r="BF31" s="1"/>
      <c r="BG31" s="1"/>
      <c r="BH31" s="1"/>
      <c r="BI31" s="1"/>
      <c r="BJ31" s="1"/>
      <c r="BK31" s="1"/>
      <c r="BL31" s="1"/>
      <c r="BM31" s="1"/>
      <c r="BN31" s="1"/>
      <c r="BO31" s="1"/>
      <c r="BP31" s="1"/>
      <c r="BQ31" s="1"/>
      <c r="BR31" s="1"/>
      <c r="BS31" s="90"/>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c r="EO31" s="91"/>
      <c r="EP31" s="91"/>
      <c r="EQ31" s="91"/>
      <c r="ER31" s="91"/>
      <c r="ES31" s="91"/>
      <c r="ET31" s="91"/>
      <c r="EU31" s="91"/>
      <c r="EV31" s="91"/>
      <c r="EW31" s="91"/>
      <c r="EX31" s="91"/>
      <c r="EY31" s="91"/>
    </row>
    <row r="32" spans="1:155" s="101" customFormat="1" ht="15.6" x14ac:dyDescent="0.3">
      <c r="A32" s="115" t="s">
        <v>15</v>
      </c>
      <c r="B32" s="321"/>
      <c r="C32" s="96"/>
      <c r="D32" s="96"/>
      <c r="E32" s="96"/>
      <c r="F32" s="96"/>
      <c r="G32" s="96"/>
      <c r="H32" s="96"/>
      <c r="I32" s="96"/>
      <c r="J32" s="96"/>
      <c r="K32" s="96"/>
      <c r="L32" s="96"/>
      <c r="M32" s="322"/>
      <c r="N32" s="317">
        <f t="shared" si="9"/>
        <v>0</v>
      </c>
      <c r="O32" s="90"/>
      <c r="P32" s="329"/>
      <c r="Q32" s="98"/>
      <c r="R32" s="98"/>
      <c r="S32" s="98"/>
      <c r="T32" s="98"/>
      <c r="U32" s="98"/>
      <c r="V32" s="98"/>
      <c r="W32" s="98"/>
      <c r="X32" s="98"/>
      <c r="Y32" s="98"/>
      <c r="Z32" s="98"/>
      <c r="AA32" s="330"/>
      <c r="AB32" s="317">
        <f t="shared" si="10"/>
        <v>0</v>
      </c>
      <c r="AC32" s="90"/>
      <c r="AD32" s="337"/>
      <c r="AE32" s="100"/>
      <c r="AF32" s="100"/>
      <c r="AG32" s="100"/>
      <c r="AH32" s="100"/>
      <c r="AI32" s="100"/>
      <c r="AJ32" s="100"/>
      <c r="AK32" s="100"/>
      <c r="AL32" s="100"/>
      <c r="AM32" s="100"/>
      <c r="AN32" s="100"/>
      <c r="AO32" s="338"/>
      <c r="AP32" s="317">
        <f t="shared" si="11"/>
        <v>0</v>
      </c>
      <c r="AQ32" s="90"/>
      <c r="AR32" s="1"/>
      <c r="AS32" s="1"/>
      <c r="AT32" s="1"/>
      <c r="AU32" s="1"/>
      <c r="AV32" s="1"/>
      <c r="AW32" s="1"/>
      <c r="AX32" s="1"/>
      <c r="AY32" s="1"/>
      <c r="AZ32" s="1"/>
      <c r="BA32" s="1"/>
      <c r="BB32" s="1"/>
      <c r="BC32" s="1"/>
      <c r="BD32" s="1"/>
      <c r="BE32" s="90"/>
      <c r="BF32" s="1"/>
      <c r="BG32" s="1"/>
      <c r="BH32" s="1"/>
      <c r="BI32" s="1"/>
      <c r="BJ32" s="1"/>
      <c r="BK32" s="1"/>
      <c r="BL32" s="1"/>
      <c r="BM32" s="1"/>
      <c r="BN32" s="1"/>
      <c r="BO32" s="1"/>
      <c r="BP32" s="1"/>
      <c r="BQ32" s="1"/>
      <c r="BR32" s="1"/>
      <c r="BS32" s="90"/>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row>
    <row r="33" spans="1:155" s="101" customFormat="1" ht="15.6" x14ac:dyDescent="0.3">
      <c r="A33" s="115" t="s">
        <v>16</v>
      </c>
      <c r="B33" s="321"/>
      <c r="C33" s="96"/>
      <c r="D33" s="96"/>
      <c r="E33" s="96"/>
      <c r="F33" s="96"/>
      <c r="G33" s="96"/>
      <c r="H33" s="96"/>
      <c r="I33" s="96"/>
      <c r="J33" s="96"/>
      <c r="K33" s="96"/>
      <c r="L33" s="96"/>
      <c r="M33" s="322"/>
      <c r="N33" s="317">
        <f t="shared" si="9"/>
        <v>0</v>
      </c>
      <c r="O33" s="90"/>
      <c r="P33" s="329"/>
      <c r="Q33" s="98"/>
      <c r="R33" s="98"/>
      <c r="S33" s="98"/>
      <c r="T33" s="98"/>
      <c r="U33" s="98"/>
      <c r="V33" s="98"/>
      <c r="W33" s="98"/>
      <c r="X33" s="98"/>
      <c r="Y33" s="98"/>
      <c r="Z33" s="98"/>
      <c r="AA33" s="330"/>
      <c r="AB33" s="317">
        <f t="shared" si="10"/>
        <v>0</v>
      </c>
      <c r="AC33" s="90"/>
      <c r="AD33" s="337"/>
      <c r="AE33" s="100"/>
      <c r="AF33" s="100"/>
      <c r="AG33" s="100"/>
      <c r="AH33" s="100"/>
      <c r="AI33" s="100"/>
      <c r="AJ33" s="100"/>
      <c r="AK33" s="100"/>
      <c r="AL33" s="100"/>
      <c r="AM33" s="100"/>
      <c r="AN33" s="100"/>
      <c r="AO33" s="338"/>
      <c r="AP33" s="317">
        <f t="shared" si="11"/>
        <v>0</v>
      </c>
      <c r="AQ33" s="90"/>
      <c r="AR33" s="1"/>
      <c r="AS33" s="1"/>
      <c r="AT33" s="1"/>
      <c r="AU33" s="1"/>
      <c r="AV33" s="1"/>
      <c r="AW33" s="1"/>
      <c r="AX33" s="1"/>
      <c r="AY33" s="1"/>
      <c r="AZ33" s="1"/>
      <c r="BA33" s="1"/>
      <c r="BB33" s="1"/>
      <c r="BC33" s="1"/>
      <c r="BD33" s="1"/>
      <c r="BE33" s="90"/>
      <c r="BF33" s="1"/>
      <c r="BG33" s="1"/>
      <c r="BH33" s="1"/>
      <c r="BI33" s="1"/>
      <c r="BJ33" s="1"/>
      <c r="BK33" s="1"/>
      <c r="BL33" s="1"/>
      <c r="BM33" s="1"/>
      <c r="BN33" s="1"/>
      <c r="BO33" s="1"/>
      <c r="BP33" s="1"/>
      <c r="BQ33" s="1"/>
      <c r="BR33" s="1"/>
      <c r="BS33" s="90"/>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row>
    <row r="34" spans="1:155" s="101" customFormat="1" ht="15.6" x14ac:dyDescent="0.3">
      <c r="A34" s="115" t="s">
        <v>19</v>
      </c>
      <c r="B34" s="321"/>
      <c r="C34" s="96"/>
      <c r="D34" s="96"/>
      <c r="E34" s="96"/>
      <c r="F34" s="96"/>
      <c r="G34" s="96"/>
      <c r="H34" s="96"/>
      <c r="I34" s="96"/>
      <c r="J34" s="96"/>
      <c r="K34" s="96"/>
      <c r="L34" s="96"/>
      <c r="M34" s="322"/>
      <c r="N34" s="317">
        <f t="shared" si="9"/>
        <v>0</v>
      </c>
      <c r="O34" s="90"/>
      <c r="P34" s="329"/>
      <c r="Q34" s="98"/>
      <c r="R34" s="98"/>
      <c r="S34" s="98"/>
      <c r="T34" s="98"/>
      <c r="U34" s="98"/>
      <c r="V34" s="98"/>
      <c r="W34" s="98"/>
      <c r="X34" s="98"/>
      <c r="Y34" s="98"/>
      <c r="Z34" s="98"/>
      <c r="AA34" s="330"/>
      <c r="AB34" s="317">
        <f t="shared" si="10"/>
        <v>0</v>
      </c>
      <c r="AC34" s="90"/>
      <c r="AD34" s="337"/>
      <c r="AE34" s="100"/>
      <c r="AF34" s="100"/>
      <c r="AG34" s="100"/>
      <c r="AH34" s="100"/>
      <c r="AI34" s="100"/>
      <c r="AJ34" s="100"/>
      <c r="AK34" s="100"/>
      <c r="AL34" s="100"/>
      <c r="AM34" s="100"/>
      <c r="AN34" s="100"/>
      <c r="AO34" s="338"/>
      <c r="AP34" s="317">
        <f t="shared" si="11"/>
        <v>0</v>
      </c>
      <c r="AQ34" s="90"/>
      <c r="AR34" s="1"/>
      <c r="AS34" s="1"/>
      <c r="AT34" s="1"/>
      <c r="AU34" s="1"/>
      <c r="AV34" s="1"/>
      <c r="AW34" s="1"/>
      <c r="AX34" s="1"/>
      <c r="AY34" s="1"/>
      <c r="AZ34" s="1"/>
      <c r="BA34" s="1"/>
      <c r="BB34" s="1"/>
      <c r="BC34" s="1"/>
      <c r="BD34" s="1"/>
      <c r="BE34" s="90"/>
      <c r="BF34" s="1"/>
      <c r="BG34" s="1"/>
      <c r="BH34" s="1"/>
      <c r="BI34" s="1"/>
      <c r="BJ34" s="1"/>
      <c r="BK34" s="1"/>
      <c r="BL34" s="1"/>
      <c r="BM34" s="1"/>
      <c r="BN34" s="1"/>
      <c r="BO34" s="1"/>
      <c r="BP34" s="1"/>
      <c r="BQ34" s="1"/>
      <c r="BR34" s="1"/>
      <c r="BS34" s="90"/>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row>
    <row r="35" spans="1:155" s="101" customFormat="1" ht="15.6" x14ac:dyDescent="0.3">
      <c r="A35" s="115" t="s">
        <v>20</v>
      </c>
      <c r="B35" s="321"/>
      <c r="C35" s="96"/>
      <c r="D35" s="96"/>
      <c r="E35" s="96"/>
      <c r="F35" s="96"/>
      <c r="G35" s="96"/>
      <c r="H35" s="96"/>
      <c r="I35" s="96"/>
      <c r="J35" s="96"/>
      <c r="K35" s="96"/>
      <c r="L35" s="96"/>
      <c r="M35" s="322"/>
      <c r="N35" s="317">
        <f t="shared" si="9"/>
        <v>0</v>
      </c>
      <c r="O35" s="90"/>
      <c r="P35" s="329"/>
      <c r="Q35" s="98"/>
      <c r="R35" s="98"/>
      <c r="S35" s="98"/>
      <c r="T35" s="98"/>
      <c r="U35" s="98"/>
      <c r="V35" s="98"/>
      <c r="W35" s="98"/>
      <c r="X35" s="98"/>
      <c r="Y35" s="98"/>
      <c r="Z35" s="98"/>
      <c r="AA35" s="330"/>
      <c r="AB35" s="317">
        <f t="shared" si="10"/>
        <v>0</v>
      </c>
      <c r="AC35" s="90"/>
      <c r="AD35" s="337"/>
      <c r="AE35" s="100"/>
      <c r="AF35" s="100"/>
      <c r="AG35" s="100"/>
      <c r="AH35" s="100"/>
      <c r="AI35" s="100"/>
      <c r="AJ35" s="100"/>
      <c r="AK35" s="100"/>
      <c r="AL35" s="100"/>
      <c r="AM35" s="100"/>
      <c r="AN35" s="100"/>
      <c r="AO35" s="338"/>
      <c r="AP35" s="317">
        <f t="shared" si="11"/>
        <v>0</v>
      </c>
      <c r="AQ35" s="90"/>
      <c r="AR35" s="1"/>
      <c r="AS35" s="1"/>
      <c r="AT35" s="1"/>
      <c r="AU35" s="1"/>
      <c r="AV35" s="1"/>
      <c r="AW35" s="1"/>
      <c r="AX35" s="1"/>
      <c r="AY35" s="1"/>
      <c r="AZ35" s="1"/>
      <c r="BA35" s="1"/>
      <c r="BB35" s="1"/>
      <c r="BC35" s="1"/>
      <c r="BD35" s="1"/>
      <c r="BE35" s="90"/>
      <c r="BF35" s="1"/>
      <c r="BG35" s="1"/>
      <c r="BH35" s="1"/>
      <c r="BI35" s="1"/>
      <c r="BJ35" s="1"/>
      <c r="BK35" s="1"/>
      <c r="BL35" s="1"/>
      <c r="BM35" s="1"/>
      <c r="BN35" s="1"/>
      <c r="BO35" s="1"/>
      <c r="BP35" s="1"/>
      <c r="BQ35" s="1"/>
      <c r="BR35" s="1"/>
      <c r="BS35" s="90"/>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c r="EO35" s="91"/>
      <c r="EP35" s="91"/>
      <c r="EQ35" s="91"/>
      <c r="ER35" s="91"/>
      <c r="ES35" s="91"/>
      <c r="ET35" s="91"/>
      <c r="EU35" s="91"/>
      <c r="EV35" s="91"/>
      <c r="EW35" s="91"/>
      <c r="EX35" s="91"/>
      <c r="EY35" s="91"/>
    </row>
    <row r="36" spans="1:155" s="101" customFormat="1" ht="15.6" x14ac:dyDescent="0.3">
      <c r="A36" s="115" t="s">
        <v>170</v>
      </c>
      <c r="B36" s="321"/>
      <c r="C36" s="116"/>
      <c r="D36" s="116"/>
      <c r="E36" s="116"/>
      <c r="F36" s="116"/>
      <c r="G36" s="116"/>
      <c r="H36" s="116"/>
      <c r="I36" s="116"/>
      <c r="J36" s="116"/>
      <c r="K36" s="116"/>
      <c r="L36" s="116"/>
      <c r="M36" s="345"/>
      <c r="N36" s="317">
        <f t="shared" si="9"/>
        <v>0</v>
      </c>
      <c r="O36" s="90"/>
      <c r="P36" s="329"/>
      <c r="Q36" s="98"/>
      <c r="R36" s="98"/>
      <c r="S36" s="98"/>
      <c r="T36" s="98"/>
      <c r="U36" s="98"/>
      <c r="V36" s="98"/>
      <c r="W36" s="98"/>
      <c r="X36" s="98"/>
      <c r="Y36" s="98"/>
      <c r="Z36" s="98"/>
      <c r="AA36" s="330"/>
      <c r="AB36" s="317">
        <f t="shared" si="10"/>
        <v>0</v>
      </c>
      <c r="AC36" s="90"/>
      <c r="AD36" s="337"/>
      <c r="AE36" s="100"/>
      <c r="AF36" s="100"/>
      <c r="AG36" s="100"/>
      <c r="AH36" s="100"/>
      <c r="AI36" s="100"/>
      <c r="AJ36" s="100"/>
      <c r="AK36" s="100"/>
      <c r="AL36" s="100"/>
      <c r="AM36" s="100"/>
      <c r="AN36" s="100"/>
      <c r="AO36" s="338"/>
      <c r="AP36" s="317">
        <f t="shared" si="11"/>
        <v>0</v>
      </c>
      <c r="AQ36" s="90"/>
      <c r="AR36" s="1"/>
      <c r="AS36" s="1"/>
      <c r="AT36" s="1"/>
      <c r="AU36" s="1"/>
      <c r="AV36" s="1"/>
      <c r="AW36" s="1"/>
      <c r="AX36" s="1"/>
      <c r="AY36" s="1"/>
      <c r="AZ36" s="1"/>
      <c r="BA36" s="1"/>
      <c r="BB36" s="1"/>
      <c r="BC36" s="1"/>
      <c r="BD36" s="1"/>
      <c r="BE36" s="90"/>
      <c r="BF36" s="1"/>
      <c r="BG36" s="1"/>
      <c r="BH36" s="1"/>
      <c r="BI36" s="1"/>
      <c r="BJ36" s="1"/>
      <c r="BK36" s="1"/>
      <c r="BL36" s="1"/>
      <c r="BM36" s="1"/>
      <c r="BN36" s="1"/>
      <c r="BO36" s="1"/>
      <c r="BP36" s="1"/>
      <c r="BQ36" s="1"/>
      <c r="BR36" s="1"/>
      <c r="BS36" s="90"/>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row>
    <row r="37" spans="1:155" s="101" customFormat="1" ht="15.6" x14ac:dyDescent="0.3">
      <c r="A37" s="115" t="s">
        <v>21</v>
      </c>
      <c r="B37" s="321"/>
      <c r="C37" s="116"/>
      <c r="D37" s="116"/>
      <c r="E37" s="116"/>
      <c r="F37" s="116"/>
      <c r="G37" s="116"/>
      <c r="H37" s="116"/>
      <c r="I37" s="116"/>
      <c r="J37" s="116"/>
      <c r="K37" s="116"/>
      <c r="L37" s="116"/>
      <c r="M37" s="345"/>
      <c r="N37" s="317">
        <f t="shared" si="9"/>
        <v>0</v>
      </c>
      <c r="O37" s="90"/>
      <c r="P37" s="329"/>
      <c r="Q37" s="98"/>
      <c r="R37" s="98"/>
      <c r="S37" s="98"/>
      <c r="T37" s="98"/>
      <c r="U37" s="98"/>
      <c r="V37" s="98"/>
      <c r="W37" s="98"/>
      <c r="X37" s="98"/>
      <c r="Y37" s="98"/>
      <c r="Z37" s="98"/>
      <c r="AA37" s="330"/>
      <c r="AB37" s="317">
        <f t="shared" si="10"/>
        <v>0</v>
      </c>
      <c r="AC37" s="90"/>
      <c r="AD37" s="337"/>
      <c r="AE37" s="100"/>
      <c r="AF37" s="100"/>
      <c r="AG37" s="100"/>
      <c r="AH37" s="100"/>
      <c r="AI37" s="100"/>
      <c r="AJ37" s="100"/>
      <c r="AK37" s="100"/>
      <c r="AL37" s="100"/>
      <c r="AM37" s="100"/>
      <c r="AN37" s="100"/>
      <c r="AO37" s="338"/>
      <c r="AP37" s="317">
        <f t="shared" si="11"/>
        <v>0</v>
      </c>
      <c r="AQ37" s="90"/>
      <c r="AR37" s="1"/>
      <c r="AS37" s="1"/>
      <c r="AT37" s="1"/>
      <c r="AU37" s="1"/>
      <c r="AV37" s="1"/>
      <c r="AW37" s="1"/>
      <c r="AX37" s="1"/>
      <c r="AY37" s="1"/>
      <c r="AZ37" s="1"/>
      <c r="BA37" s="1"/>
      <c r="BB37" s="1"/>
      <c r="BC37" s="1"/>
      <c r="BD37" s="1"/>
      <c r="BE37" s="90"/>
      <c r="BF37" s="1"/>
      <c r="BG37" s="1"/>
      <c r="BH37" s="1"/>
      <c r="BI37" s="1"/>
      <c r="BJ37" s="1"/>
      <c r="BK37" s="1"/>
      <c r="BL37" s="1"/>
      <c r="BM37" s="1"/>
      <c r="BN37" s="1"/>
      <c r="BO37" s="1"/>
      <c r="BP37" s="1"/>
      <c r="BQ37" s="1"/>
      <c r="BR37" s="1"/>
      <c r="BS37" s="90"/>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row>
    <row r="38" spans="1:155" s="101" customFormat="1" ht="15.6" x14ac:dyDescent="0.3">
      <c r="A38" s="115" t="s">
        <v>21</v>
      </c>
      <c r="B38" s="321"/>
      <c r="C38" s="96"/>
      <c r="D38" s="96"/>
      <c r="E38" s="96"/>
      <c r="F38" s="96"/>
      <c r="G38" s="96"/>
      <c r="H38" s="96"/>
      <c r="I38" s="96"/>
      <c r="J38" s="96"/>
      <c r="K38" s="96"/>
      <c r="L38" s="96"/>
      <c r="M38" s="322"/>
      <c r="N38" s="317">
        <f t="shared" si="9"/>
        <v>0</v>
      </c>
      <c r="O38" s="90"/>
      <c r="P38" s="329"/>
      <c r="Q38" s="98"/>
      <c r="R38" s="98"/>
      <c r="S38" s="98"/>
      <c r="T38" s="98"/>
      <c r="U38" s="98"/>
      <c r="V38" s="98"/>
      <c r="W38" s="98"/>
      <c r="X38" s="98"/>
      <c r="Y38" s="98"/>
      <c r="Z38" s="98"/>
      <c r="AA38" s="330"/>
      <c r="AB38" s="317">
        <f t="shared" si="10"/>
        <v>0</v>
      </c>
      <c r="AC38" s="90"/>
      <c r="AD38" s="337"/>
      <c r="AE38" s="100"/>
      <c r="AF38" s="100"/>
      <c r="AG38" s="100"/>
      <c r="AH38" s="100"/>
      <c r="AI38" s="100"/>
      <c r="AJ38" s="100"/>
      <c r="AK38" s="100"/>
      <c r="AL38" s="100"/>
      <c r="AM38" s="100"/>
      <c r="AN38" s="100"/>
      <c r="AO38" s="338"/>
      <c r="AP38" s="317">
        <f t="shared" si="11"/>
        <v>0</v>
      </c>
      <c r="AQ38" s="90"/>
      <c r="AR38" s="1"/>
      <c r="AS38" s="1"/>
      <c r="AT38" s="1"/>
      <c r="AU38" s="1"/>
      <c r="AV38" s="1"/>
      <c r="AW38" s="1"/>
      <c r="AX38" s="1"/>
      <c r="AY38" s="1"/>
      <c r="AZ38" s="1"/>
      <c r="BA38" s="1"/>
      <c r="BB38" s="1"/>
      <c r="BC38" s="1"/>
      <c r="BD38" s="1"/>
      <c r="BE38" s="90"/>
      <c r="BF38" s="1"/>
      <c r="BG38" s="1"/>
      <c r="BH38" s="1"/>
      <c r="BI38" s="1"/>
      <c r="BJ38" s="1"/>
      <c r="BK38" s="1"/>
      <c r="BL38" s="1"/>
      <c r="BM38" s="1"/>
      <c r="BN38" s="1"/>
      <c r="BO38" s="1"/>
      <c r="BP38" s="1"/>
      <c r="BQ38" s="1"/>
      <c r="BR38" s="1"/>
      <c r="BS38" s="90"/>
      <c r="BT38" s="91"/>
      <c r="BU38" s="91"/>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DA38" s="91"/>
      <c r="DB38" s="91"/>
      <c r="DC38" s="91"/>
      <c r="DD38" s="91"/>
      <c r="DE38" s="91"/>
      <c r="DF38" s="91"/>
      <c r="DG38" s="91"/>
      <c r="DH38" s="91"/>
      <c r="DI38" s="91"/>
      <c r="DJ38" s="91"/>
      <c r="DK38" s="91"/>
      <c r="DL38" s="91"/>
      <c r="DM38" s="91"/>
      <c r="DN38" s="91"/>
      <c r="DO38" s="91"/>
      <c r="DP38" s="91"/>
      <c r="DQ38" s="91"/>
      <c r="DR38" s="91"/>
      <c r="DS38" s="91"/>
      <c r="DT38" s="91"/>
      <c r="DU38" s="91"/>
      <c r="DV38" s="91"/>
      <c r="DW38" s="91"/>
      <c r="DX38" s="91"/>
      <c r="DY38" s="91"/>
      <c r="DZ38" s="91"/>
      <c r="EA38" s="91"/>
      <c r="EB38" s="91"/>
      <c r="EC38" s="91"/>
      <c r="ED38" s="91"/>
      <c r="EE38" s="91"/>
      <c r="EF38" s="91"/>
      <c r="EG38" s="91"/>
      <c r="EH38" s="91"/>
      <c r="EI38" s="91"/>
      <c r="EJ38" s="91"/>
      <c r="EK38" s="91"/>
      <c r="EL38" s="91"/>
      <c r="EM38" s="91"/>
      <c r="EN38" s="91"/>
      <c r="EO38" s="91"/>
      <c r="EP38" s="91"/>
      <c r="EQ38" s="91"/>
      <c r="ER38" s="91"/>
      <c r="ES38" s="91"/>
      <c r="ET38" s="91"/>
      <c r="EU38" s="91"/>
      <c r="EV38" s="91"/>
      <c r="EW38" s="91"/>
      <c r="EX38" s="91"/>
      <c r="EY38" s="91"/>
    </row>
    <row r="39" spans="1:155" s="101" customFormat="1" ht="15.6" x14ac:dyDescent="0.3">
      <c r="A39" s="115" t="s">
        <v>22</v>
      </c>
      <c r="B39" s="350"/>
      <c r="C39" s="102"/>
      <c r="D39" s="102"/>
      <c r="E39" s="102"/>
      <c r="F39" s="102"/>
      <c r="G39" s="102"/>
      <c r="H39" s="102"/>
      <c r="I39" s="102"/>
      <c r="J39" s="102"/>
      <c r="K39" s="102"/>
      <c r="L39" s="102"/>
      <c r="M39" s="351"/>
      <c r="N39" s="317">
        <f t="shared" si="9"/>
        <v>0</v>
      </c>
      <c r="O39" s="90"/>
      <c r="P39" s="354"/>
      <c r="Q39" s="103"/>
      <c r="R39" s="103"/>
      <c r="S39" s="103"/>
      <c r="T39" s="103"/>
      <c r="U39" s="103"/>
      <c r="V39" s="103"/>
      <c r="W39" s="103"/>
      <c r="X39" s="103"/>
      <c r="Y39" s="103"/>
      <c r="Z39" s="103"/>
      <c r="AA39" s="355"/>
      <c r="AB39" s="317">
        <f t="shared" si="10"/>
        <v>0</v>
      </c>
      <c r="AC39" s="90"/>
      <c r="AD39" s="356"/>
      <c r="AE39" s="104"/>
      <c r="AF39" s="104"/>
      <c r="AG39" s="104"/>
      <c r="AH39" s="104"/>
      <c r="AI39" s="104"/>
      <c r="AJ39" s="104"/>
      <c r="AK39" s="104"/>
      <c r="AL39" s="104"/>
      <c r="AM39" s="104"/>
      <c r="AN39" s="104"/>
      <c r="AO39" s="357"/>
      <c r="AP39" s="317">
        <f t="shared" si="11"/>
        <v>0</v>
      </c>
      <c r="AQ39" s="90"/>
      <c r="AR39" s="1"/>
      <c r="AS39" s="1"/>
      <c r="AT39" s="1"/>
      <c r="AU39" s="1"/>
      <c r="AV39" s="1"/>
      <c r="AW39" s="1"/>
      <c r="AX39" s="1"/>
      <c r="AY39" s="1"/>
      <c r="AZ39" s="1"/>
      <c r="BA39" s="1"/>
      <c r="BB39" s="1"/>
      <c r="BC39" s="1"/>
      <c r="BD39" s="1"/>
      <c r="BE39" s="90"/>
      <c r="BF39" s="1"/>
      <c r="BG39" s="1"/>
      <c r="BH39" s="1"/>
      <c r="BI39" s="1"/>
      <c r="BJ39" s="1"/>
      <c r="BK39" s="1"/>
      <c r="BL39" s="1"/>
      <c r="BM39" s="1"/>
      <c r="BN39" s="1"/>
      <c r="BO39" s="1"/>
      <c r="BP39" s="1"/>
      <c r="BQ39" s="1"/>
      <c r="BR39" s="1"/>
      <c r="BS39" s="90"/>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91"/>
      <c r="DJ39" s="91"/>
      <c r="DK39" s="91"/>
      <c r="DL39" s="91"/>
      <c r="DM39" s="91"/>
      <c r="DN39" s="91"/>
      <c r="DO39" s="91"/>
      <c r="DP39" s="91"/>
      <c r="DQ39" s="91"/>
      <c r="DR39" s="91"/>
      <c r="DS39" s="91"/>
      <c r="DT39" s="91"/>
      <c r="DU39" s="91"/>
      <c r="DV39" s="91"/>
      <c r="DW39" s="91"/>
      <c r="DX39" s="91"/>
      <c r="DY39" s="91"/>
      <c r="DZ39" s="91"/>
      <c r="EA39" s="91"/>
      <c r="EB39" s="91"/>
      <c r="EC39" s="91"/>
      <c r="ED39" s="91"/>
      <c r="EE39" s="91"/>
      <c r="EF39" s="91"/>
      <c r="EG39" s="91"/>
      <c r="EH39" s="91"/>
      <c r="EI39" s="91"/>
      <c r="EJ39" s="91"/>
      <c r="EK39" s="91"/>
      <c r="EL39" s="91"/>
      <c r="EM39" s="91"/>
      <c r="EN39" s="91"/>
      <c r="EO39" s="91"/>
      <c r="EP39" s="91"/>
      <c r="EQ39" s="91"/>
      <c r="ER39" s="91"/>
      <c r="ES39" s="91"/>
      <c r="ET39" s="91"/>
      <c r="EU39" s="91"/>
      <c r="EV39" s="91"/>
      <c r="EW39" s="91"/>
      <c r="EX39" s="91"/>
      <c r="EY39" s="91"/>
    </row>
    <row r="40" spans="1:155" s="101" customFormat="1" ht="15.6" x14ac:dyDescent="0.3">
      <c r="A40" s="115" t="s">
        <v>110</v>
      </c>
      <c r="B40" s="350"/>
      <c r="C40" s="102"/>
      <c r="D40" s="102"/>
      <c r="E40" s="102"/>
      <c r="F40" s="102"/>
      <c r="G40" s="102"/>
      <c r="H40" s="102"/>
      <c r="I40" s="102"/>
      <c r="J40" s="102"/>
      <c r="K40" s="102"/>
      <c r="L40" s="102"/>
      <c r="M40" s="351"/>
      <c r="N40" s="317">
        <f t="shared" si="9"/>
        <v>0</v>
      </c>
      <c r="O40" s="90"/>
      <c r="P40" s="354"/>
      <c r="Q40" s="103"/>
      <c r="R40" s="103"/>
      <c r="S40" s="103"/>
      <c r="T40" s="103"/>
      <c r="U40" s="103"/>
      <c r="V40" s="103"/>
      <c r="W40" s="103"/>
      <c r="X40" s="103"/>
      <c r="Y40" s="103"/>
      <c r="Z40" s="103"/>
      <c r="AA40" s="355"/>
      <c r="AB40" s="317">
        <f t="shared" si="10"/>
        <v>0</v>
      </c>
      <c r="AC40" s="90"/>
      <c r="AD40" s="356"/>
      <c r="AE40" s="104"/>
      <c r="AF40" s="104"/>
      <c r="AG40" s="104"/>
      <c r="AH40" s="104"/>
      <c r="AI40" s="104"/>
      <c r="AJ40" s="104"/>
      <c r="AK40" s="104"/>
      <c r="AL40" s="104"/>
      <c r="AM40" s="104"/>
      <c r="AN40" s="104"/>
      <c r="AO40" s="357"/>
      <c r="AP40" s="317">
        <f t="shared" si="11"/>
        <v>0</v>
      </c>
      <c r="AQ40" s="90"/>
      <c r="AR40" s="1"/>
      <c r="AS40" s="1"/>
      <c r="AT40" s="1"/>
      <c r="AU40" s="1"/>
      <c r="AV40" s="1"/>
      <c r="AW40" s="1"/>
      <c r="AX40" s="1"/>
      <c r="AY40" s="1"/>
      <c r="AZ40" s="1"/>
      <c r="BA40" s="1"/>
      <c r="BB40" s="1"/>
      <c r="BC40" s="1"/>
      <c r="BD40" s="1"/>
      <c r="BE40" s="90"/>
      <c r="BF40" s="1"/>
      <c r="BG40" s="1"/>
      <c r="BH40" s="1"/>
      <c r="BI40" s="1"/>
      <c r="BJ40" s="1"/>
      <c r="BK40" s="1"/>
      <c r="BL40" s="1"/>
      <c r="BM40" s="1"/>
      <c r="BN40" s="1"/>
      <c r="BO40" s="1"/>
      <c r="BP40" s="1"/>
      <c r="BQ40" s="1"/>
      <c r="BR40" s="1"/>
      <c r="BS40" s="90"/>
      <c r="BT40" s="91"/>
      <c r="BU40" s="91"/>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91"/>
      <c r="EJ40" s="91"/>
      <c r="EK40" s="91"/>
      <c r="EL40" s="91"/>
      <c r="EM40" s="91"/>
      <c r="EN40" s="91"/>
      <c r="EO40" s="91"/>
      <c r="EP40" s="91"/>
      <c r="EQ40" s="91"/>
      <c r="ER40" s="91"/>
      <c r="ES40" s="91"/>
      <c r="ET40" s="91"/>
      <c r="EU40" s="91"/>
      <c r="EV40" s="91"/>
      <c r="EW40" s="91"/>
      <c r="EX40" s="91"/>
      <c r="EY40" s="91"/>
    </row>
    <row r="41" spans="1:155" s="101" customFormat="1" ht="16.2" thickBot="1" x14ac:dyDescent="0.35">
      <c r="A41" s="135" t="s">
        <v>109</v>
      </c>
      <c r="B41" s="323"/>
      <c r="C41" s="324"/>
      <c r="D41" s="324"/>
      <c r="E41" s="324"/>
      <c r="F41" s="324"/>
      <c r="G41" s="324"/>
      <c r="H41" s="324"/>
      <c r="I41" s="324"/>
      <c r="J41" s="324"/>
      <c r="K41" s="324"/>
      <c r="L41" s="324"/>
      <c r="M41" s="325"/>
      <c r="N41" s="349">
        <f t="shared" si="9"/>
        <v>0</v>
      </c>
      <c r="O41" s="90"/>
      <c r="P41" s="331"/>
      <c r="Q41" s="332"/>
      <c r="R41" s="332"/>
      <c r="S41" s="332"/>
      <c r="T41" s="332"/>
      <c r="U41" s="332"/>
      <c r="V41" s="332"/>
      <c r="W41" s="332"/>
      <c r="X41" s="332"/>
      <c r="Y41" s="332"/>
      <c r="Z41" s="332"/>
      <c r="AA41" s="333"/>
      <c r="AB41" s="349">
        <f t="shared" si="10"/>
        <v>0</v>
      </c>
      <c r="AC41" s="90"/>
      <c r="AD41" s="339"/>
      <c r="AE41" s="340"/>
      <c r="AF41" s="340"/>
      <c r="AG41" s="340"/>
      <c r="AH41" s="340"/>
      <c r="AI41" s="340"/>
      <c r="AJ41" s="340"/>
      <c r="AK41" s="340"/>
      <c r="AL41" s="340"/>
      <c r="AM41" s="340"/>
      <c r="AN41" s="340"/>
      <c r="AO41" s="341"/>
      <c r="AP41" s="349">
        <f t="shared" si="11"/>
        <v>0</v>
      </c>
      <c r="AQ41" s="90"/>
      <c r="AR41" s="1"/>
      <c r="AS41" s="1"/>
      <c r="AT41" s="1"/>
      <c r="AU41" s="1"/>
      <c r="AV41" s="1"/>
      <c r="AW41" s="1"/>
      <c r="AX41" s="1"/>
      <c r="AY41" s="1"/>
      <c r="AZ41" s="1"/>
      <c r="BA41" s="1"/>
      <c r="BB41" s="1"/>
      <c r="BC41" s="1"/>
      <c r="BD41" s="1"/>
      <c r="BE41" s="90"/>
      <c r="BF41" s="1"/>
      <c r="BG41" s="1"/>
      <c r="BH41" s="1"/>
      <c r="BI41" s="1"/>
      <c r="BJ41" s="1"/>
      <c r="BK41" s="1"/>
      <c r="BL41" s="1"/>
      <c r="BM41" s="1"/>
      <c r="BN41" s="1"/>
      <c r="BO41" s="1"/>
      <c r="BP41" s="1"/>
      <c r="BQ41" s="1"/>
      <c r="BR41" s="1"/>
      <c r="BS41" s="90"/>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c r="EO41" s="91"/>
      <c r="EP41" s="91"/>
      <c r="EQ41" s="91"/>
      <c r="ER41" s="91"/>
      <c r="ES41" s="91"/>
      <c r="ET41" s="91"/>
      <c r="EU41" s="91"/>
      <c r="EV41" s="91"/>
      <c r="EW41" s="91"/>
      <c r="EX41" s="91"/>
      <c r="EY41" s="91"/>
    </row>
    <row r="42" spans="1:155" s="92" customFormat="1" ht="15.6" x14ac:dyDescent="0.3">
      <c r="A42" s="118" t="s">
        <v>35</v>
      </c>
      <c r="B42" s="127">
        <f t="shared" ref="B42:N42" si="12">SUM(B22:B41)</f>
        <v>0</v>
      </c>
      <c r="C42" s="342">
        <f t="shared" si="12"/>
        <v>0</v>
      </c>
      <c r="D42" s="342">
        <f t="shared" si="12"/>
        <v>0</v>
      </c>
      <c r="E42" s="342">
        <f t="shared" si="12"/>
        <v>0</v>
      </c>
      <c r="F42" s="342">
        <f t="shared" si="12"/>
        <v>0</v>
      </c>
      <c r="G42" s="342">
        <f t="shared" si="12"/>
        <v>0</v>
      </c>
      <c r="H42" s="342">
        <f t="shared" si="12"/>
        <v>0</v>
      </c>
      <c r="I42" s="342">
        <f t="shared" si="12"/>
        <v>0</v>
      </c>
      <c r="J42" s="342">
        <f t="shared" si="12"/>
        <v>0</v>
      </c>
      <c r="K42" s="342">
        <f t="shared" si="12"/>
        <v>0</v>
      </c>
      <c r="L42" s="342">
        <f t="shared" si="12"/>
        <v>0</v>
      </c>
      <c r="M42" s="342">
        <f t="shared" si="12"/>
        <v>0</v>
      </c>
      <c r="N42" s="107">
        <f t="shared" si="12"/>
        <v>0</v>
      </c>
      <c r="O42" s="108"/>
      <c r="P42" s="342">
        <f t="shared" ref="P42:AB42" si="13">SUM(P22:P41)</f>
        <v>0</v>
      </c>
      <c r="Q42" s="342">
        <f t="shared" si="13"/>
        <v>0</v>
      </c>
      <c r="R42" s="342">
        <f t="shared" si="13"/>
        <v>0</v>
      </c>
      <c r="S42" s="342">
        <f t="shared" si="13"/>
        <v>0</v>
      </c>
      <c r="T42" s="342">
        <f t="shared" si="13"/>
        <v>0</v>
      </c>
      <c r="U42" s="342">
        <f t="shared" si="13"/>
        <v>0</v>
      </c>
      <c r="V42" s="342">
        <f t="shared" si="13"/>
        <v>0</v>
      </c>
      <c r="W42" s="342">
        <f t="shared" si="13"/>
        <v>0</v>
      </c>
      <c r="X42" s="342">
        <f t="shared" si="13"/>
        <v>0</v>
      </c>
      <c r="Y42" s="342">
        <f t="shared" si="13"/>
        <v>0</v>
      </c>
      <c r="Z42" s="342">
        <f t="shared" si="13"/>
        <v>0</v>
      </c>
      <c r="AA42" s="342">
        <f t="shared" si="13"/>
        <v>0</v>
      </c>
      <c r="AB42" s="120">
        <f t="shared" si="13"/>
        <v>0</v>
      </c>
      <c r="AC42" s="108"/>
      <c r="AD42" s="342">
        <f>SUM(AD22:AD41)</f>
        <v>0</v>
      </c>
      <c r="AE42" s="342">
        <f t="shared" ref="AE42:AP42" si="14">SUM(AE22:AE41)</f>
        <v>0</v>
      </c>
      <c r="AF42" s="342">
        <f t="shared" si="14"/>
        <v>0</v>
      </c>
      <c r="AG42" s="342">
        <f t="shared" si="14"/>
        <v>0</v>
      </c>
      <c r="AH42" s="342">
        <f t="shared" si="14"/>
        <v>0</v>
      </c>
      <c r="AI42" s="342">
        <f t="shared" si="14"/>
        <v>0</v>
      </c>
      <c r="AJ42" s="342">
        <f t="shared" si="14"/>
        <v>0</v>
      </c>
      <c r="AK42" s="342">
        <f t="shared" si="14"/>
        <v>0</v>
      </c>
      <c r="AL42" s="342">
        <f t="shared" si="14"/>
        <v>0</v>
      </c>
      <c r="AM42" s="342">
        <f t="shared" si="14"/>
        <v>0</v>
      </c>
      <c r="AN42" s="342">
        <f t="shared" si="14"/>
        <v>0</v>
      </c>
      <c r="AO42" s="342">
        <f t="shared" si="14"/>
        <v>0</v>
      </c>
      <c r="AP42" s="121">
        <f t="shared" si="14"/>
        <v>0</v>
      </c>
      <c r="AQ42" s="108"/>
      <c r="AR42" s="1"/>
      <c r="AS42" s="1"/>
      <c r="AT42" s="1"/>
      <c r="AU42" s="1"/>
      <c r="AV42" s="1"/>
      <c r="AW42" s="1"/>
      <c r="AX42" s="1"/>
      <c r="AY42" s="1"/>
      <c r="AZ42" s="1"/>
      <c r="BA42" s="1"/>
      <c r="BB42" s="1"/>
      <c r="BC42" s="1"/>
      <c r="BD42" s="1"/>
      <c r="BE42" s="108"/>
      <c r="BF42" s="1"/>
      <c r="BG42" s="1"/>
      <c r="BH42" s="1"/>
      <c r="BI42" s="1"/>
      <c r="BJ42" s="1"/>
      <c r="BK42" s="1"/>
      <c r="BL42" s="1"/>
      <c r="BM42" s="1"/>
      <c r="BN42" s="1"/>
      <c r="BO42" s="1"/>
      <c r="BP42" s="1"/>
      <c r="BQ42" s="1"/>
      <c r="BR42" s="1"/>
      <c r="BS42" s="109"/>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c r="EO42" s="91"/>
      <c r="EP42" s="91"/>
      <c r="EQ42" s="91"/>
      <c r="ER42" s="91"/>
      <c r="ES42" s="91"/>
      <c r="ET42" s="91"/>
      <c r="EU42" s="91"/>
      <c r="EV42" s="91"/>
      <c r="EW42" s="91"/>
      <c r="EX42" s="91"/>
      <c r="EY42" s="91"/>
    </row>
    <row r="43" spans="1:155" s="87" customFormat="1" ht="8.25" customHeight="1" x14ac:dyDescent="0.3">
      <c r="A43" s="122"/>
      <c r="B43" s="123"/>
      <c r="C43" s="123"/>
      <c r="D43" s="123"/>
      <c r="E43" s="123"/>
      <c r="F43" s="123"/>
      <c r="G43" s="123"/>
      <c r="H43" s="123"/>
      <c r="I43" s="123"/>
      <c r="J43" s="123"/>
      <c r="K43" s="123"/>
      <c r="L43" s="123"/>
      <c r="M43" s="123"/>
      <c r="N43" s="124"/>
      <c r="O43" s="108"/>
      <c r="P43" s="123"/>
      <c r="Q43" s="123"/>
      <c r="R43" s="123"/>
      <c r="S43" s="123"/>
      <c r="T43" s="123"/>
      <c r="U43" s="123"/>
      <c r="V43" s="123"/>
      <c r="W43" s="123"/>
      <c r="X43" s="123"/>
      <c r="Y43" s="123"/>
      <c r="Z43" s="123"/>
      <c r="AA43" s="123"/>
      <c r="AB43" s="124"/>
      <c r="AC43" s="108"/>
      <c r="AD43" s="123"/>
      <c r="AE43" s="123"/>
      <c r="AF43" s="123"/>
      <c r="AG43" s="123"/>
      <c r="AH43" s="123"/>
      <c r="AI43" s="123"/>
      <c r="AJ43" s="123"/>
      <c r="AK43" s="123"/>
      <c r="AL43" s="123"/>
      <c r="AM43" s="123"/>
      <c r="AN43" s="123"/>
      <c r="AO43" s="123"/>
      <c r="AP43" s="124"/>
      <c r="AQ43" s="108"/>
      <c r="AR43" s="1"/>
      <c r="AS43" s="1"/>
      <c r="AT43" s="1"/>
      <c r="AU43" s="1"/>
      <c r="AV43" s="1"/>
      <c r="AW43" s="1"/>
      <c r="AX43" s="1"/>
      <c r="AY43" s="1"/>
      <c r="AZ43" s="1"/>
      <c r="BA43" s="1"/>
      <c r="BB43" s="1"/>
      <c r="BC43" s="1"/>
      <c r="BD43" s="1"/>
      <c r="BE43" s="108"/>
      <c r="BF43" s="1"/>
      <c r="BG43" s="1"/>
      <c r="BH43" s="1"/>
      <c r="BI43" s="1"/>
      <c r="BJ43" s="1"/>
      <c r="BK43" s="1"/>
      <c r="BL43" s="1"/>
      <c r="BM43" s="1"/>
      <c r="BN43" s="1"/>
      <c r="BO43" s="1"/>
      <c r="BP43" s="1"/>
      <c r="BQ43" s="1"/>
      <c r="BR43" s="1"/>
      <c r="BS43" s="109"/>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c r="DP43" s="114"/>
      <c r="DQ43" s="114"/>
      <c r="DR43" s="114"/>
      <c r="DS43" s="114"/>
      <c r="DT43" s="114"/>
      <c r="DU43" s="114"/>
      <c r="DV43" s="114"/>
      <c r="DW43" s="114"/>
      <c r="DX43" s="114"/>
      <c r="DY43" s="114"/>
      <c r="DZ43" s="114"/>
      <c r="EA43" s="114"/>
      <c r="EB43" s="114"/>
      <c r="EC43" s="114"/>
      <c r="ED43" s="114"/>
      <c r="EE43" s="114"/>
      <c r="EF43" s="114"/>
      <c r="EG43" s="114"/>
      <c r="EH43" s="114"/>
      <c r="EI43" s="114"/>
      <c r="EJ43" s="114"/>
      <c r="EK43" s="114"/>
      <c r="EL43" s="114"/>
      <c r="EM43" s="114"/>
      <c r="EN43" s="114"/>
      <c r="EO43" s="114"/>
      <c r="EP43" s="114"/>
      <c r="EQ43" s="114"/>
      <c r="ER43" s="114"/>
      <c r="ES43" s="114"/>
      <c r="ET43" s="114"/>
      <c r="EU43" s="114"/>
      <c r="EV43" s="114"/>
      <c r="EW43" s="114"/>
      <c r="EX43" s="114"/>
      <c r="EY43" s="114"/>
    </row>
    <row r="44" spans="1:155" s="92" customFormat="1" ht="15.6" x14ac:dyDescent="0.3">
      <c r="A44" s="137" t="s">
        <v>36</v>
      </c>
      <c r="B44" s="106">
        <f t="shared" ref="B44:N44" si="15">B19-B42</f>
        <v>0</v>
      </c>
      <c r="C44" s="127">
        <f t="shared" si="15"/>
        <v>0</v>
      </c>
      <c r="D44" s="127">
        <f t="shared" si="15"/>
        <v>0</v>
      </c>
      <c r="E44" s="127">
        <f t="shared" si="15"/>
        <v>0</v>
      </c>
      <c r="F44" s="127">
        <f t="shared" si="15"/>
        <v>0</v>
      </c>
      <c r="G44" s="127">
        <f t="shared" si="15"/>
        <v>0</v>
      </c>
      <c r="H44" s="127">
        <f t="shared" si="15"/>
        <v>0</v>
      </c>
      <c r="I44" s="127">
        <f t="shared" si="15"/>
        <v>0</v>
      </c>
      <c r="J44" s="127">
        <f t="shared" si="15"/>
        <v>0</v>
      </c>
      <c r="K44" s="127">
        <f t="shared" si="15"/>
        <v>0</v>
      </c>
      <c r="L44" s="127">
        <f t="shared" si="15"/>
        <v>0</v>
      </c>
      <c r="M44" s="127">
        <f t="shared" si="15"/>
        <v>0</v>
      </c>
      <c r="N44" s="107">
        <f t="shared" si="15"/>
        <v>0</v>
      </c>
      <c r="O44" s="108"/>
      <c r="P44" s="127">
        <f t="shared" ref="P44:AB44" si="16">P19-P42</f>
        <v>0</v>
      </c>
      <c r="Q44" s="127">
        <f t="shared" si="16"/>
        <v>0</v>
      </c>
      <c r="R44" s="127">
        <f t="shared" si="16"/>
        <v>0</v>
      </c>
      <c r="S44" s="127">
        <f t="shared" si="16"/>
        <v>0</v>
      </c>
      <c r="T44" s="127">
        <f t="shared" si="16"/>
        <v>0</v>
      </c>
      <c r="U44" s="127">
        <f t="shared" si="16"/>
        <v>0</v>
      </c>
      <c r="V44" s="127">
        <f t="shared" si="16"/>
        <v>0</v>
      </c>
      <c r="W44" s="127">
        <f t="shared" si="16"/>
        <v>0</v>
      </c>
      <c r="X44" s="127">
        <f t="shared" si="16"/>
        <v>0</v>
      </c>
      <c r="Y44" s="127">
        <f t="shared" si="16"/>
        <v>0</v>
      </c>
      <c r="Z44" s="127">
        <f t="shared" si="16"/>
        <v>0</v>
      </c>
      <c r="AA44" s="127">
        <f t="shared" si="16"/>
        <v>0</v>
      </c>
      <c r="AB44" s="128">
        <f t="shared" si="16"/>
        <v>0</v>
      </c>
      <c r="AC44" s="108"/>
      <c r="AD44" s="127">
        <f t="shared" ref="AD44:AP44" si="17">AD19-AD42</f>
        <v>0</v>
      </c>
      <c r="AE44" s="127">
        <f t="shared" si="17"/>
        <v>0</v>
      </c>
      <c r="AF44" s="127">
        <f t="shared" si="17"/>
        <v>0</v>
      </c>
      <c r="AG44" s="127">
        <f t="shared" si="17"/>
        <v>0</v>
      </c>
      <c r="AH44" s="127">
        <f t="shared" si="17"/>
        <v>0</v>
      </c>
      <c r="AI44" s="127">
        <f t="shared" si="17"/>
        <v>0</v>
      </c>
      <c r="AJ44" s="127">
        <f t="shared" si="17"/>
        <v>0</v>
      </c>
      <c r="AK44" s="127">
        <f t="shared" si="17"/>
        <v>0</v>
      </c>
      <c r="AL44" s="127">
        <f t="shared" si="17"/>
        <v>0</v>
      </c>
      <c r="AM44" s="127">
        <f t="shared" si="17"/>
        <v>0</v>
      </c>
      <c r="AN44" s="127">
        <f t="shared" si="17"/>
        <v>0</v>
      </c>
      <c r="AO44" s="127">
        <f t="shared" si="17"/>
        <v>0</v>
      </c>
      <c r="AP44" s="129">
        <f t="shared" si="17"/>
        <v>0</v>
      </c>
      <c r="AQ44" s="108"/>
      <c r="AR44" s="1"/>
      <c r="AS44" s="1"/>
      <c r="AT44" s="1"/>
      <c r="AU44" s="1"/>
      <c r="AV44" s="1"/>
      <c r="AW44" s="1"/>
      <c r="AX44" s="1"/>
      <c r="AY44" s="1"/>
      <c r="AZ44" s="1"/>
      <c r="BA44" s="1"/>
      <c r="BB44" s="1"/>
      <c r="BC44" s="1"/>
      <c r="BD44" s="1"/>
      <c r="BE44" s="108"/>
      <c r="BF44" s="1"/>
      <c r="BG44" s="1"/>
      <c r="BH44" s="1"/>
      <c r="BI44" s="1"/>
      <c r="BJ44" s="1"/>
      <c r="BK44" s="1"/>
      <c r="BL44" s="1"/>
      <c r="BM44" s="1"/>
      <c r="BN44" s="1"/>
      <c r="BO44" s="1"/>
      <c r="BP44" s="1"/>
      <c r="BQ44" s="1"/>
      <c r="BR44" s="1"/>
      <c r="BS44" s="109"/>
      <c r="BT44" s="91"/>
      <c r="BU44" s="91"/>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9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91"/>
      <c r="EJ44" s="91"/>
      <c r="EK44" s="91"/>
      <c r="EL44" s="91"/>
      <c r="EM44" s="91"/>
      <c r="EN44" s="91"/>
      <c r="EO44" s="91"/>
      <c r="EP44" s="91"/>
      <c r="EQ44" s="91"/>
      <c r="ER44" s="91"/>
      <c r="ES44" s="91"/>
      <c r="ET44" s="91"/>
      <c r="EU44" s="91"/>
      <c r="EV44" s="91"/>
      <c r="EW44" s="91"/>
      <c r="EX44" s="91"/>
      <c r="EY44" s="91"/>
    </row>
    <row r="45" spans="1:155" s="92" customFormat="1" ht="15.6" x14ac:dyDescent="0.3">
      <c r="A45" s="138"/>
      <c r="B45" s="139"/>
      <c r="C45" s="139"/>
      <c r="D45" s="139"/>
      <c r="E45" s="139"/>
      <c r="F45" s="139"/>
      <c r="G45" s="139"/>
      <c r="H45" s="139"/>
      <c r="I45" s="139"/>
      <c r="J45" s="139"/>
      <c r="K45" s="139"/>
      <c r="L45" s="139"/>
      <c r="M45" s="139"/>
      <c r="N45" s="111"/>
      <c r="O45" s="109"/>
      <c r="P45" s="139"/>
      <c r="Q45" s="139"/>
      <c r="R45" s="139"/>
      <c r="S45" s="139"/>
      <c r="T45" s="139"/>
      <c r="U45" s="139"/>
      <c r="V45" s="139"/>
      <c r="W45" s="139"/>
      <c r="X45" s="139"/>
      <c r="Y45" s="139"/>
      <c r="Z45" s="139"/>
      <c r="AA45" s="139"/>
      <c r="AB45" s="111"/>
      <c r="AC45" s="109"/>
      <c r="AD45" s="139"/>
      <c r="AE45" s="139"/>
      <c r="AF45" s="139"/>
      <c r="AG45" s="139"/>
      <c r="AH45" s="139"/>
      <c r="AI45" s="139"/>
      <c r="AJ45" s="139"/>
      <c r="AK45" s="139"/>
      <c r="AL45" s="139"/>
      <c r="AM45" s="139"/>
      <c r="AN45" s="139"/>
      <c r="AO45" s="139"/>
      <c r="AP45" s="111"/>
      <c r="AQ45" s="109"/>
      <c r="AR45" s="1"/>
      <c r="AS45" s="1"/>
      <c r="AT45" s="1"/>
      <c r="AU45" s="1"/>
      <c r="AV45" s="1"/>
      <c r="AW45" s="1"/>
      <c r="AX45" s="1"/>
      <c r="AY45" s="1"/>
      <c r="AZ45" s="1"/>
      <c r="BA45" s="1"/>
      <c r="BB45" s="1"/>
      <c r="BC45" s="1"/>
      <c r="BD45" s="1"/>
      <c r="BE45" s="109"/>
      <c r="BF45" s="1"/>
      <c r="BG45" s="1"/>
      <c r="BH45" s="1"/>
      <c r="BI45" s="1"/>
      <c r="BJ45" s="1"/>
      <c r="BK45" s="1"/>
      <c r="BL45" s="1"/>
      <c r="BM45" s="1"/>
      <c r="BN45" s="1"/>
      <c r="BO45" s="1"/>
      <c r="BP45" s="1"/>
      <c r="BQ45" s="1"/>
      <c r="BR45" s="1"/>
      <c r="BS45" s="109"/>
      <c r="BT45" s="91"/>
      <c r="BU45" s="91"/>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c r="EO45" s="91"/>
      <c r="EP45" s="91"/>
      <c r="EQ45" s="91"/>
      <c r="ER45" s="91"/>
      <c r="ES45" s="91"/>
      <c r="ET45" s="91"/>
      <c r="EU45" s="91"/>
      <c r="EV45" s="91"/>
      <c r="EW45" s="91"/>
      <c r="EX45" s="91"/>
      <c r="EY45" s="91"/>
    </row>
    <row r="46" spans="1:155" ht="15.6" x14ac:dyDescent="0.3">
      <c r="A46" s="69" t="s">
        <v>59</v>
      </c>
      <c r="B46" s="492">
        <f>B2</f>
        <v>0</v>
      </c>
      <c r="C46" s="492"/>
      <c r="D46" s="492"/>
      <c r="E46" s="492"/>
      <c r="F46" s="492"/>
      <c r="G46" s="492"/>
      <c r="H46" s="492"/>
      <c r="I46" s="492"/>
      <c r="J46" s="492"/>
      <c r="K46" s="492"/>
      <c r="L46" s="492"/>
      <c r="M46" s="492"/>
      <c r="N46" s="492"/>
      <c r="O46" s="81"/>
      <c r="P46" s="492">
        <f>P2</f>
        <v>1</v>
      </c>
      <c r="Q46" s="492"/>
      <c r="R46" s="492"/>
      <c r="S46" s="492"/>
      <c r="T46" s="492"/>
      <c r="U46" s="492"/>
      <c r="V46" s="492"/>
      <c r="W46" s="492"/>
      <c r="X46" s="492"/>
      <c r="Y46" s="492"/>
      <c r="Z46" s="492"/>
      <c r="AA46" s="492"/>
      <c r="AB46" s="492"/>
      <c r="AC46" s="140"/>
      <c r="AD46" s="492">
        <f>AD2</f>
        <v>2</v>
      </c>
      <c r="AE46" s="492"/>
      <c r="AF46" s="492"/>
      <c r="AG46" s="492"/>
      <c r="AH46" s="492"/>
      <c r="AI46" s="492"/>
      <c r="AJ46" s="492"/>
      <c r="AK46" s="492"/>
      <c r="AL46" s="492"/>
      <c r="AM46" s="492"/>
      <c r="AN46" s="492"/>
      <c r="AO46" s="492"/>
      <c r="AP46" s="492"/>
      <c r="AQ46" s="140"/>
      <c r="AR46" s="1"/>
      <c r="AS46" s="1"/>
      <c r="AT46" s="1"/>
      <c r="AU46" s="1"/>
      <c r="AV46" s="1"/>
      <c r="AW46" s="1"/>
      <c r="AX46" s="1"/>
      <c r="AY46" s="1"/>
      <c r="AZ46" s="1"/>
      <c r="BA46" s="1"/>
      <c r="BB46" s="1"/>
      <c r="BC46" s="1"/>
      <c r="BD46" s="1"/>
      <c r="BE46" s="140"/>
      <c r="BF46" s="1"/>
      <c r="BG46" s="1"/>
      <c r="BH46" s="1"/>
      <c r="BI46" s="1"/>
      <c r="BJ46" s="1"/>
      <c r="BK46" s="1"/>
      <c r="BL46" s="1"/>
      <c r="BM46" s="1"/>
      <c r="BN46" s="1"/>
      <c r="BO46" s="1"/>
      <c r="BP46" s="1"/>
      <c r="BQ46" s="1"/>
      <c r="BR46" s="1"/>
      <c r="BS46" s="81"/>
    </row>
    <row r="47" spans="1:155" ht="15.6" x14ac:dyDescent="0.3">
      <c r="A47" s="25"/>
      <c r="B47" s="143" t="s">
        <v>66</v>
      </c>
      <c r="C47" s="143" t="s">
        <v>67</v>
      </c>
      <c r="D47" s="143" t="s">
        <v>68</v>
      </c>
      <c r="E47" s="143" t="s">
        <v>69</v>
      </c>
      <c r="F47" s="143" t="s">
        <v>70</v>
      </c>
      <c r="G47" s="143" t="s">
        <v>71</v>
      </c>
      <c r="H47" s="143" t="s">
        <v>72</v>
      </c>
      <c r="I47" s="143" t="s">
        <v>73</v>
      </c>
      <c r="J47" s="143" t="s">
        <v>61</v>
      </c>
      <c r="K47" s="143" t="s">
        <v>62</v>
      </c>
      <c r="L47" s="143" t="s">
        <v>63</v>
      </c>
      <c r="M47" s="143" t="s">
        <v>64</v>
      </c>
      <c r="N47" s="144" t="s">
        <v>65</v>
      </c>
      <c r="O47" s="145"/>
      <c r="P47" s="143" t="s">
        <v>66</v>
      </c>
      <c r="Q47" s="143" t="s">
        <v>67</v>
      </c>
      <c r="R47" s="143" t="s">
        <v>68</v>
      </c>
      <c r="S47" s="143" t="s">
        <v>69</v>
      </c>
      <c r="T47" s="143" t="s">
        <v>70</v>
      </c>
      <c r="U47" s="143" t="s">
        <v>71</v>
      </c>
      <c r="V47" s="143" t="s">
        <v>72</v>
      </c>
      <c r="W47" s="143" t="s">
        <v>73</v>
      </c>
      <c r="X47" s="143" t="s">
        <v>61</v>
      </c>
      <c r="Y47" s="143" t="s">
        <v>62</v>
      </c>
      <c r="Z47" s="143" t="s">
        <v>63</v>
      </c>
      <c r="AA47" s="143" t="s">
        <v>64</v>
      </c>
      <c r="AB47" s="144" t="s">
        <v>65</v>
      </c>
      <c r="AC47" s="146"/>
      <c r="AD47" s="143" t="s">
        <v>66</v>
      </c>
      <c r="AE47" s="143" t="s">
        <v>67</v>
      </c>
      <c r="AF47" s="143" t="s">
        <v>68</v>
      </c>
      <c r="AG47" s="143" t="s">
        <v>69</v>
      </c>
      <c r="AH47" s="143" t="s">
        <v>70</v>
      </c>
      <c r="AI47" s="143" t="s">
        <v>71</v>
      </c>
      <c r="AJ47" s="143" t="s">
        <v>72</v>
      </c>
      <c r="AK47" s="143" t="s">
        <v>73</v>
      </c>
      <c r="AL47" s="143" t="s">
        <v>61</v>
      </c>
      <c r="AM47" s="143" t="s">
        <v>62</v>
      </c>
      <c r="AN47" s="143" t="s">
        <v>63</v>
      </c>
      <c r="AO47" s="143" t="s">
        <v>64</v>
      </c>
      <c r="AP47" s="144" t="s">
        <v>65</v>
      </c>
      <c r="AQ47" s="146"/>
      <c r="AR47" s="1"/>
      <c r="AS47" s="1"/>
      <c r="AT47" s="1"/>
      <c r="AU47" s="1"/>
      <c r="AV47" s="1"/>
      <c r="AW47" s="1"/>
      <c r="AX47" s="1"/>
      <c r="AY47" s="1"/>
      <c r="AZ47" s="1"/>
      <c r="BA47" s="1"/>
      <c r="BB47" s="1"/>
      <c r="BC47" s="1"/>
      <c r="BD47" s="1"/>
      <c r="BE47" s="146"/>
      <c r="BF47" s="1"/>
      <c r="BG47" s="1"/>
      <c r="BH47" s="1"/>
      <c r="BI47" s="1"/>
      <c r="BJ47" s="1"/>
      <c r="BK47" s="1"/>
      <c r="BL47" s="1"/>
      <c r="BM47" s="1"/>
      <c r="BN47" s="1"/>
      <c r="BO47" s="1"/>
      <c r="BP47" s="1"/>
      <c r="BQ47" s="1"/>
      <c r="BR47" s="1"/>
      <c r="BS47" s="145"/>
    </row>
    <row r="48" spans="1:155" ht="16.2" thickBot="1" x14ac:dyDescent="0.35">
      <c r="A48" s="1"/>
      <c r="B48" s="147"/>
      <c r="C48" s="147"/>
      <c r="D48" s="147"/>
      <c r="E48" s="147"/>
      <c r="F48" s="147"/>
      <c r="G48" s="147"/>
      <c r="H48" s="147"/>
      <c r="I48" s="147"/>
      <c r="J48" s="147"/>
      <c r="K48" s="147"/>
      <c r="L48" s="147"/>
      <c r="M48" s="147"/>
      <c r="N48" s="148"/>
      <c r="O48" s="84"/>
      <c r="P48" s="149"/>
      <c r="Q48" s="149"/>
      <c r="R48" s="149"/>
      <c r="S48" s="149"/>
      <c r="T48" s="149"/>
      <c r="U48" s="149"/>
      <c r="V48" s="149"/>
      <c r="W48" s="149"/>
      <c r="X48" s="149"/>
      <c r="Y48" s="149"/>
      <c r="Z48" s="149"/>
      <c r="AA48" s="149"/>
      <c r="AB48" s="150"/>
      <c r="AC48" s="151"/>
      <c r="AD48" s="149"/>
      <c r="AE48" s="149"/>
      <c r="AF48" s="149"/>
      <c r="AG48" s="149"/>
      <c r="AH48" s="149"/>
      <c r="AI48" s="149"/>
      <c r="AJ48" s="149"/>
      <c r="AK48" s="149"/>
      <c r="AL48" s="149"/>
      <c r="AM48" s="149"/>
      <c r="AN48" s="149"/>
      <c r="AO48" s="149"/>
      <c r="AP48" s="150"/>
      <c r="AQ48" s="151"/>
      <c r="AR48" s="1"/>
      <c r="AS48" s="1"/>
      <c r="AT48" s="1"/>
      <c r="AU48" s="1"/>
      <c r="AV48" s="1"/>
      <c r="AW48" s="1"/>
      <c r="AX48" s="1"/>
      <c r="AY48" s="1"/>
      <c r="AZ48" s="1"/>
      <c r="BA48" s="1"/>
      <c r="BB48" s="1"/>
      <c r="BC48" s="1"/>
      <c r="BD48" s="1"/>
      <c r="BE48" s="151"/>
      <c r="BF48" s="1"/>
      <c r="BG48" s="1"/>
      <c r="BH48" s="1"/>
      <c r="BI48" s="1"/>
      <c r="BJ48" s="1"/>
      <c r="BK48" s="1"/>
      <c r="BL48" s="1"/>
      <c r="BM48" s="1"/>
      <c r="BN48" s="1"/>
      <c r="BO48" s="1"/>
      <c r="BP48" s="1"/>
      <c r="BQ48" s="1"/>
      <c r="BR48" s="1"/>
      <c r="BS48" s="84"/>
    </row>
    <row r="49" spans="1:155" ht="16.2" thickBot="1" x14ac:dyDescent="0.35">
      <c r="A49" s="152" t="s">
        <v>74</v>
      </c>
      <c r="B49" s="362"/>
      <c r="C49" s="361">
        <f>B86</f>
        <v>0</v>
      </c>
      <c r="D49" s="106">
        <f t="shared" ref="D49:M49" si="18">C86</f>
        <v>0</v>
      </c>
      <c r="E49" s="106">
        <f t="shared" si="18"/>
        <v>0</v>
      </c>
      <c r="F49" s="106">
        <f t="shared" si="18"/>
        <v>0</v>
      </c>
      <c r="G49" s="106">
        <f t="shared" si="18"/>
        <v>0</v>
      </c>
      <c r="H49" s="106">
        <f t="shared" si="18"/>
        <v>0</v>
      </c>
      <c r="I49" s="106">
        <f t="shared" si="18"/>
        <v>0</v>
      </c>
      <c r="J49" s="106">
        <f t="shared" si="18"/>
        <v>0</v>
      </c>
      <c r="K49" s="106">
        <f t="shared" si="18"/>
        <v>0</v>
      </c>
      <c r="L49" s="106">
        <f t="shared" si="18"/>
        <v>0</v>
      </c>
      <c r="M49" s="106">
        <f t="shared" si="18"/>
        <v>0</v>
      </c>
      <c r="N49" s="107">
        <f>B49</f>
        <v>0</v>
      </c>
      <c r="O49" s="109"/>
      <c r="P49" s="106">
        <f>N86</f>
        <v>0</v>
      </c>
      <c r="Q49" s="106">
        <f t="shared" ref="Q49:AA49" si="19">P86</f>
        <v>0</v>
      </c>
      <c r="R49" s="106">
        <f t="shared" si="19"/>
        <v>0</v>
      </c>
      <c r="S49" s="106">
        <f t="shared" si="19"/>
        <v>0</v>
      </c>
      <c r="T49" s="106">
        <f t="shared" si="19"/>
        <v>0</v>
      </c>
      <c r="U49" s="106">
        <f t="shared" si="19"/>
        <v>0</v>
      </c>
      <c r="V49" s="106">
        <f t="shared" si="19"/>
        <v>0</v>
      </c>
      <c r="W49" s="106">
        <f t="shared" si="19"/>
        <v>0</v>
      </c>
      <c r="X49" s="106">
        <f t="shared" si="19"/>
        <v>0</v>
      </c>
      <c r="Y49" s="106">
        <f t="shared" si="19"/>
        <v>0</v>
      </c>
      <c r="Z49" s="106">
        <f t="shared" si="19"/>
        <v>0</v>
      </c>
      <c r="AA49" s="106">
        <f t="shared" si="19"/>
        <v>0</v>
      </c>
      <c r="AB49" s="107">
        <f>P49</f>
        <v>0</v>
      </c>
      <c r="AC49" s="108"/>
      <c r="AD49" s="153">
        <f>AB86</f>
        <v>0</v>
      </c>
      <c r="AE49" s="106">
        <f t="shared" ref="AE49:AO49" si="20">AD86</f>
        <v>0</v>
      </c>
      <c r="AF49" s="106">
        <f t="shared" si="20"/>
        <v>0</v>
      </c>
      <c r="AG49" s="106">
        <f t="shared" si="20"/>
        <v>0</v>
      </c>
      <c r="AH49" s="106">
        <f t="shared" si="20"/>
        <v>0</v>
      </c>
      <c r="AI49" s="106">
        <f t="shared" si="20"/>
        <v>0</v>
      </c>
      <c r="AJ49" s="106">
        <f t="shared" si="20"/>
        <v>0</v>
      </c>
      <c r="AK49" s="106">
        <f t="shared" si="20"/>
        <v>0</v>
      </c>
      <c r="AL49" s="106">
        <f t="shared" si="20"/>
        <v>0</v>
      </c>
      <c r="AM49" s="106">
        <f t="shared" si="20"/>
        <v>0</v>
      </c>
      <c r="AN49" s="106">
        <f t="shared" si="20"/>
        <v>0</v>
      </c>
      <c r="AO49" s="106">
        <f t="shared" si="20"/>
        <v>0</v>
      </c>
      <c r="AP49" s="107">
        <f>AD49</f>
        <v>0</v>
      </c>
      <c r="AQ49" s="108"/>
      <c r="AR49" s="1"/>
      <c r="AS49" s="1"/>
      <c r="AT49" s="1"/>
      <c r="AU49" s="1"/>
      <c r="AV49" s="1"/>
      <c r="AW49" s="1"/>
      <c r="AX49" s="1"/>
      <c r="AY49" s="1"/>
      <c r="AZ49" s="1"/>
      <c r="BA49" s="1"/>
      <c r="BB49" s="1"/>
      <c r="BC49" s="1"/>
      <c r="BD49" s="1"/>
      <c r="BE49" s="108"/>
      <c r="BF49" s="1"/>
      <c r="BG49" s="1"/>
      <c r="BH49" s="1"/>
      <c r="BI49" s="1"/>
      <c r="BJ49" s="1"/>
      <c r="BK49" s="1"/>
      <c r="BL49" s="1"/>
      <c r="BM49" s="1"/>
      <c r="BN49" s="1"/>
      <c r="BO49" s="1"/>
      <c r="BP49" s="1"/>
      <c r="BQ49" s="1"/>
      <c r="BR49" s="1"/>
      <c r="BS49" s="109"/>
    </row>
    <row r="50" spans="1:155" s="141" customFormat="1" ht="15.6" x14ac:dyDescent="0.3">
      <c r="A50" s="154" t="s">
        <v>75</v>
      </c>
      <c r="B50" s="155"/>
      <c r="C50" s="155"/>
      <c r="D50" s="155"/>
      <c r="E50" s="155"/>
      <c r="F50" s="155"/>
      <c r="G50" s="155"/>
      <c r="H50" s="155"/>
      <c r="I50" s="155"/>
      <c r="J50" s="155"/>
      <c r="K50" s="155"/>
      <c r="L50" s="155"/>
      <c r="M50" s="155"/>
      <c r="N50" s="156"/>
      <c r="O50" s="90"/>
      <c r="P50" s="155"/>
      <c r="Q50" s="155"/>
      <c r="R50" s="155"/>
      <c r="S50" s="155"/>
      <c r="T50" s="155"/>
      <c r="U50" s="155"/>
      <c r="V50" s="155"/>
      <c r="W50" s="155"/>
      <c r="X50" s="155"/>
      <c r="Y50" s="155"/>
      <c r="Z50" s="155"/>
      <c r="AA50" s="155"/>
      <c r="AB50" s="156"/>
      <c r="AC50" s="157"/>
      <c r="AD50" s="158"/>
      <c r="AE50" s="155"/>
      <c r="AF50" s="155"/>
      <c r="AG50" s="155"/>
      <c r="AH50" s="155"/>
      <c r="AI50" s="155"/>
      <c r="AJ50" s="155"/>
      <c r="AK50" s="155"/>
      <c r="AL50" s="155"/>
      <c r="AM50" s="155"/>
      <c r="AN50" s="155"/>
      <c r="AO50" s="155"/>
      <c r="AP50" s="156"/>
      <c r="AQ50" s="157"/>
      <c r="AR50" s="1"/>
      <c r="AS50" s="1"/>
      <c r="AT50" s="1"/>
      <c r="AU50" s="1"/>
      <c r="AV50" s="1"/>
      <c r="AW50" s="1"/>
      <c r="AX50" s="1"/>
      <c r="AY50" s="1"/>
      <c r="AZ50" s="1"/>
      <c r="BA50" s="1"/>
      <c r="BB50" s="1"/>
      <c r="BC50" s="1"/>
      <c r="BD50" s="1"/>
      <c r="BE50" s="157"/>
      <c r="BF50" s="1"/>
      <c r="BG50" s="1"/>
      <c r="BH50" s="1"/>
      <c r="BI50" s="1"/>
      <c r="BJ50" s="1"/>
      <c r="BK50" s="1"/>
      <c r="BL50" s="1"/>
      <c r="BM50" s="1"/>
      <c r="BN50" s="1"/>
      <c r="BO50" s="1"/>
      <c r="BP50" s="1"/>
      <c r="BQ50" s="1"/>
      <c r="BR50" s="1"/>
      <c r="BS50" s="90"/>
    </row>
    <row r="51" spans="1:155" s="141" customFormat="1" ht="14.25" customHeight="1" x14ac:dyDescent="0.3">
      <c r="A51" s="159" t="s">
        <v>0</v>
      </c>
      <c r="B51" s="160">
        <f>IF(OR(B132="x",B132=""),0,B106+B107)</f>
        <v>0</v>
      </c>
      <c r="C51" s="161">
        <f>IF(OR(C132="x",C132=""),0,C106+C107)</f>
        <v>0</v>
      </c>
      <c r="D51" s="161">
        <f t="shared" ref="D51:M51" si="21">IF(OR(D132="x",D132=""),0,D106+D107)</f>
        <v>0</v>
      </c>
      <c r="E51" s="161">
        <f t="shared" si="21"/>
        <v>0</v>
      </c>
      <c r="F51" s="161">
        <f t="shared" si="21"/>
        <v>0</v>
      </c>
      <c r="G51" s="161">
        <f t="shared" si="21"/>
        <v>0</v>
      </c>
      <c r="H51" s="161">
        <f t="shared" si="21"/>
        <v>0</v>
      </c>
      <c r="I51" s="161">
        <f t="shared" si="21"/>
        <v>0</v>
      </c>
      <c r="J51" s="161">
        <f t="shared" si="21"/>
        <v>0</v>
      </c>
      <c r="K51" s="161">
        <f t="shared" si="21"/>
        <v>0</v>
      </c>
      <c r="L51" s="161">
        <f t="shared" si="21"/>
        <v>0</v>
      </c>
      <c r="M51" s="161">
        <f t="shared" si="21"/>
        <v>0</v>
      </c>
      <c r="N51" s="97">
        <f t="shared" ref="N51:N56" si="22">SUM(B51:M51)</f>
        <v>0</v>
      </c>
      <c r="O51" s="90"/>
      <c r="P51" s="160">
        <f>IF(OR(P132="",P132="x"),0,P106+P107)</f>
        <v>0</v>
      </c>
      <c r="Q51" s="161">
        <f t="shared" ref="Q51:AA51" si="23">IF(OR(Q132="",Q132="x"),0,Q106+Q107)</f>
        <v>0</v>
      </c>
      <c r="R51" s="161">
        <f t="shared" si="23"/>
        <v>0</v>
      </c>
      <c r="S51" s="161">
        <f t="shared" si="23"/>
        <v>0</v>
      </c>
      <c r="T51" s="161">
        <f t="shared" si="23"/>
        <v>0</v>
      </c>
      <c r="U51" s="161">
        <f t="shared" si="23"/>
        <v>0</v>
      </c>
      <c r="V51" s="161">
        <f t="shared" si="23"/>
        <v>0</v>
      </c>
      <c r="W51" s="161">
        <f t="shared" si="23"/>
        <v>0</v>
      </c>
      <c r="X51" s="161">
        <f t="shared" si="23"/>
        <v>0</v>
      </c>
      <c r="Y51" s="161">
        <f t="shared" si="23"/>
        <v>0</v>
      </c>
      <c r="Z51" s="161">
        <f t="shared" si="23"/>
        <v>0</v>
      </c>
      <c r="AA51" s="161">
        <f t="shared" si="23"/>
        <v>0</v>
      </c>
      <c r="AB51" s="97">
        <f t="shared" ref="AB51:AB56" si="24">SUM(P51:AA51)</f>
        <v>0</v>
      </c>
      <c r="AC51" s="157"/>
      <c r="AD51" s="162">
        <f>IF(OR(AD132="",AD132="x"),0,AD106+AD107)</f>
        <v>0</v>
      </c>
      <c r="AE51" s="161">
        <f t="shared" ref="AE51:AO51" si="25">IF(OR(AE132="",AE132="x"),0,AE106+AE107)</f>
        <v>0</v>
      </c>
      <c r="AF51" s="161">
        <f t="shared" si="25"/>
        <v>0</v>
      </c>
      <c r="AG51" s="161">
        <f t="shared" si="25"/>
        <v>0</v>
      </c>
      <c r="AH51" s="161">
        <f t="shared" si="25"/>
        <v>0</v>
      </c>
      <c r="AI51" s="161">
        <f t="shared" si="25"/>
        <v>0</v>
      </c>
      <c r="AJ51" s="161">
        <f t="shared" si="25"/>
        <v>0</v>
      </c>
      <c r="AK51" s="161">
        <f t="shared" si="25"/>
        <v>0</v>
      </c>
      <c r="AL51" s="161">
        <f t="shared" si="25"/>
        <v>0</v>
      </c>
      <c r="AM51" s="161">
        <f t="shared" si="25"/>
        <v>0</v>
      </c>
      <c r="AN51" s="161">
        <f t="shared" si="25"/>
        <v>0</v>
      </c>
      <c r="AO51" s="161">
        <f t="shared" si="25"/>
        <v>0</v>
      </c>
      <c r="AP51" s="97">
        <f t="shared" ref="AP51:AP56" si="26">SUM(AD51:AO51)</f>
        <v>0</v>
      </c>
      <c r="AQ51" s="157"/>
      <c r="AR51" s="1"/>
      <c r="AS51" s="1"/>
      <c r="AT51" s="1"/>
      <c r="AU51" s="1"/>
      <c r="AV51" s="1"/>
      <c r="AW51" s="1"/>
      <c r="AX51" s="1"/>
      <c r="AY51" s="1"/>
      <c r="AZ51" s="1"/>
      <c r="BA51" s="1"/>
      <c r="BB51" s="1"/>
      <c r="BC51" s="1"/>
      <c r="BD51" s="1"/>
      <c r="BE51" s="157"/>
      <c r="BF51" s="1"/>
      <c r="BG51" s="1"/>
      <c r="BH51" s="1"/>
      <c r="BI51" s="1"/>
      <c r="BJ51" s="1"/>
      <c r="BK51" s="1"/>
      <c r="BL51" s="1"/>
      <c r="BM51" s="1"/>
      <c r="BN51" s="1"/>
      <c r="BO51" s="1"/>
      <c r="BP51" s="1"/>
      <c r="BQ51" s="1"/>
      <c r="BR51" s="1"/>
      <c r="BS51" s="90"/>
    </row>
    <row r="52" spans="1:155" ht="15.6" x14ac:dyDescent="0.3">
      <c r="A52" s="163" t="s">
        <v>2</v>
      </c>
      <c r="B52" s="164">
        <f t="shared" ref="B52:M52" si="27">B10</f>
        <v>0</v>
      </c>
      <c r="C52" s="164">
        <f t="shared" si="27"/>
        <v>0</v>
      </c>
      <c r="D52" s="164">
        <f t="shared" si="27"/>
        <v>0</v>
      </c>
      <c r="E52" s="164">
        <f t="shared" si="27"/>
        <v>0</v>
      </c>
      <c r="F52" s="164">
        <f t="shared" si="27"/>
        <v>0</v>
      </c>
      <c r="G52" s="164">
        <f t="shared" si="27"/>
        <v>0</v>
      </c>
      <c r="H52" s="164">
        <f t="shared" si="27"/>
        <v>0</v>
      </c>
      <c r="I52" s="164">
        <f t="shared" si="27"/>
        <v>0</v>
      </c>
      <c r="J52" s="164">
        <f t="shared" si="27"/>
        <v>0</v>
      </c>
      <c r="K52" s="164">
        <f t="shared" si="27"/>
        <v>0</v>
      </c>
      <c r="L52" s="164">
        <f t="shared" si="27"/>
        <v>0</v>
      </c>
      <c r="M52" s="164">
        <f t="shared" si="27"/>
        <v>0</v>
      </c>
      <c r="N52" s="97">
        <f t="shared" si="22"/>
        <v>0</v>
      </c>
      <c r="O52" s="90"/>
      <c r="P52" s="164">
        <f t="shared" ref="P52:AA52" si="28">P10</f>
        <v>0</v>
      </c>
      <c r="Q52" s="164">
        <f t="shared" si="28"/>
        <v>0</v>
      </c>
      <c r="R52" s="164">
        <f t="shared" si="28"/>
        <v>0</v>
      </c>
      <c r="S52" s="164">
        <f t="shared" si="28"/>
        <v>0</v>
      </c>
      <c r="T52" s="164">
        <f t="shared" si="28"/>
        <v>0</v>
      </c>
      <c r="U52" s="164">
        <f t="shared" si="28"/>
        <v>0</v>
      </c>
      <c r="V52" s="164">
        <f t="shared" si="28"/>
        <v>0</v>
      </c>
      <c r="W52" s="164">
        <f t="shared" si="28"/>
        <v>0</v>
      </c>
      <c r="X52" s="164">
        <f t="shared" si="28"/>
        <v>0</v>
      </c>
      <c r="Y52" s="164">
        <f t="shared" si="28"/>
        <v>0</v>
      </c>
      <c r="Z52" s="164">
        <f t="shared" si="28"/>
        <v>0</v>
      </c>
      <c r="AA52" s="164">
        <f t="shared" si="28"/>
        <v>0</v>
      </c>
      <c r="AB52" s="97">
        <f t="shared" si="24"/>
        <v>0</v>
      </c>
      <c r="AC52" s="157"/>
      <c r="AD52" s="165">
        <f t="shared" ref="AD52:AO52" si="29">AD10</f>
        <v>0</v>
      </c>
      <c r="AE52" s="164">
        <f t="shared" si="29"/>
        <v>0</v>
      </c>
      <c r="AF52" s="164">
        <f t="shared" si="29"/>
        <v>0</v>
      </c>
      <c r="AG52" s="164">
        <f t="shared" si="29"/>
        <v>0</v>
      </c>
      <c r="AH52" s="164">
        <f t="shared" si="29"/>
        <v>0</v>
      </c>
      <c r="AI52" s="164">
        <f t="shared" si="29"/>
        <v>0</v>
      </c>
      <c r="AJ52" s="164">
        <f t="shared" si="29"/>
        <v>0</v>
      </c>
      <c r="AK52" s="164">
        <f t="shared" si="29"/>
        <v>0</v>
      </c>
      <c r="AL52" s="164">
        <f t="shared" si="29"/>
        <v>0</v>
      </c>
      <c r="AM52" s="164">
        <f t="shared" si="29"/>
        <v>0</v>
      </c>
      <c r="AN52" s="164">
        <f t="shared" si="29"/>
        <v>0</v>
      </c>
      <c r="AO52" s="164">
        <f t="shared" si="29"/>
        <v>0</v>
      </c>
      <c r="AP52" s="97">
        <f t="shared" si="26"/>
        <v>0</v>
      </c>
      <c r="AQ52" s="157"/>
      <c r="AR52" s="1"/>
      <c r="AS52" s="1"/>
      <c r="AT52" s="1"/>
      <c r="AU52" s="1"/>
      <c r="AV52" s="1"/>
      <c r="AW52" s="1"/>
      <c r="AX52" s="1"/>
      <c r="AY52" s="1"/>
      <c r="AZ52" s="1"/>
      <c r="BA52" s="1"/>
      <c r="BB52" s="1"/>
      <c r="BC52" s="1"/>
      <c r="BD52" s="1"/>
      <c r="BE52" s="157"/>
      <c r="BF52" s="1"/>
      <c r="BG52" s="1"/>
      <c r="BH52" s="1"/>
      <c r="BI52" s="1"/>
      <c r="BJ52" s="1"/>
      <c r="BK52" s="1"/>
      <c r="BL52" s="1"/>
      <c r="BM52" s="1"/>
      <c r="BN52" s="1"/>
      <c r="BO52" s="1"/>
      <c r="BP52" s="1"/>
      <c r="BQ52" s="1"/>
      <c r="BR52" s="1"/>
      <c r="BS52" s="90"/>
    </row>
    <row r="53" spans="1:155" ht="16.2" thickBot="1" x14ac:dyDescent="0.35">
      <c r="A53" s="163" t="s">
        <v>165</v>
      </c>
      <c r="B53" s="208">
        <f>'Start-Up and Funding'!B43</f>
        <v>0</v>
      </c>
      <c r="C53" s="209">
        <f>'Start-Up and Funding'!D43</f>
        <v>0</v>
      </c>
      <c r="D53" s="209">
        <f>'Start-Up and Funding'!F43</f>
        <v>0</v>
      </c>
      <c r="E53" s="209">
        <f>'Start-Up and Funding'!H43</f>
        <v>0</v>
      </c>
      <c r="F53" s="209">
        <f>'Start-Up and Funding'!J43</f>
        <v>0</v>
      </c>
      <c r="G53" s="209">
        <f>'Start-Up and Funding'!L43</f>
        <v>0</v>
      </c>
      <c r="H53" s="209">
        <f>'Start-Up and Funding'!N43</f>
        <v>0</v>
      </c>
      <c r="I53" s="209">
        <f>'Start-Up and Funding'!P43</f>
        <v>0</v>
      </c>
      <c r="J53" s="209">
        <f>'Start-Up and Funding'!R43</f>
        <v>0</v>
      </c>
      <c r="K53" s="209">
        <f>'Start-Up and Funding'!T43</f>
        <v>0</v>
      </c>
      <c r="L53" s="209">
        <f>'Start-Up and Funding'!V43</f>
        <v>0</v>
      </c>
      <c r="M53" s="209">
        <f>'Start-Up and Funding'!X43</f>
        <v>0</v>
      </c>
      <c r="N53" s="97">
        <f t="shared" si="22"/>
        <v>0</v>
      </c>
      <c r="O53" s="90"/>
      <c r="P53" s="208"/>
      <c r="Q53" s="208"/>
      <c r="R53" s="208"/>
      <c r="S53" s="208"/>
      <c r="T53" s="208"/>
      <c r="U53" s="208"/>
      <c r="V53" s="208"/>
      <c r="W53" s="208"/>
      <c r="X53" s="208"/>
      <c r="Y53" s="208"/>
      <c r="Z53" s="208"/>
      <c r="AA53" s="208"/>
      <c r="AB53" s="97">
        <f t="shared" si="24"/>
        <v>0</v>
      </c>
      <c r="AC53" s="157"/>
      <c r="AD53" s="363"/>
      <c r="AE53" s="208"/>
      <c r="AF53" s="208"/>
      <c r="AG53" s="208"/>
      <c r="AH53" s="208"/>
      <c r="AI53" s="208"/>
      <c r="AJ53" s="208"/>
      <c r="AK53" s="208"/>
      <c r="AL53" s="208"/>
      <c r="AM53" s="208"/>
      <c r="AN53" s="208"/>
      <c r="AO53" s="208"/>
      <c r="AP53" s="97">
        <f t="shared" si="26"/>
        <v>0</v>
      </c>
      <c r="AQ53" s="157"/>
      <c r="AR53" s="1"/>
      <c r="AS53" s="1"/>
      <c r="AT53" s="1"/>
      <c r="AU53" s="1"/>
      <c r="AV53" s="1"/>
      <c r="AW53" s="1"/>
      <c r="AX53" s="1"/>
      <c r="AY53" s="1"/>
      <c r="AZ53" s="1"/>
      <c r="BA53" s="1"/>
      <c r="BB53" s="1"/>
      <c r="BC53" s="1"/>
      <c r="BD53" s="1"/>
      <c r="BE53" s="157"/>
      <c r="BF53" s="1"/>
      <c r="BG53" s="1"/>
      <c r="BH53" s="1"/>
      <c r="BI53" s="1"/>
      <c r="BJ53" s="1"/>
      <c r="BK53" s="1"/>
      <c r="BL53" s="1"/>
      <c r="BM53" s="1"/>
      <c r="BN53" s="1"/>
      <c r="BO53" s="1"/>
      <c r="BP53" s="1"/>
      <c r="BQ53" s="1"/>
      <c r="BR53" s="1"/>
      <c r="BS53" s="90"/>
    </row>
    <row r="54" spans="1:155" ht="15.6" x14ac:dyDescent="0.3">
      <c r="A54" s="135" t="s">
        <v>108</v>
      </c>
      <c r="B54" s="318"/>
      <c r="C54" s="319"/>
      <c r="D54" s="319"/>
      <c r="E54" s="319"/>
      <c r="F54" s="319"/>
      <c r="G54" s="319"/>
      <c r="H54" s="319"/>
      <c r="I54" s="319"/>
      <c r="J54" s="319"/>
      <c r="K54" s="319"/>
      <c r="L54" s="319"/>
      <c r="M54" s="320"/>
      <c r="N54" s="317">
        <f t="shared" si="22"/>
        <v>0</v>
      </c>
      <c r="O54" s="90"/>
      <c r="P54" s="326"/>
      <c r="Q54" s="352"/>
      <c r="R54" s="352"/>
      <c r="S54" s="352"/>
      <c r="T54" s="352"/>
      <c r="U54" s="352"/>
      <c r="V54" s="352"/>
      <c r="W54" s="352"/>
      <c r="X54" s="352"/>
      <c r="Y54" s="352"/>
      <c r="Z54" s="352"/>
      <c r="AA54" s="353"/>
      <c r="AB54" s="317">
        <f t="shared" si="24"/>
        <v>0</v>
      </c>
      <c r="AC54" s="90"/>
      <c r="AD54" s="334"/>
      <c r="AE54" s="335"/>
      <c r="AF54" s="335"/>
      <c r="AG54" s="335"/>
      <c r="AH54" s="335"/>
      <c r="AI54" s="335"/>
      <c r="AJ54" s="335"/>
      <c r="AK54" s="335"/>
      <c r="AL54" s="335"/>
      <c r="AM54" s="335"/>
      <c r="AN54" s="335"/>
      <c r="AO54" s="336"/>
      <c r="AP54" s="317">
        <f t="shared" si="26"/>
        <v>0</v>
      </c>
      <c r="AQ54" s="90"/>
      <c r="AR54" s="1"/>
      <c r="AS54" s="1"/>
      <c r="AT54" s="1"/>
      <c r="AU54" s="1"/>
      <c r="AV54" s="1"/>
      <c r="AW54" s="1"/>
      <c r="AX54" s="1"/>
      <c r="AY54" s="1"/>
      <c r="AZ54" s="1"/>
      <c r="BA54" s="1"/>
      <c r="BB54" s="1"/>
      <c r="BC54" s="1"/>
      <c r="BD54" s="1"/>
      <c r="BE54" s="90"/>
      <c r="BF54" s="1"/>
      <c r="BG54" s="1"/>
      <c r="BH54" s="1"/>
      <c r="BI54" s="1"/>
      <c r="BJ54" s="1"/>
      <c r="BK54" s="1"/>
      <c r="BL54" s="1"/>
      <c r="BM54" s="1"/>
      <c r="BN54" s="1"/>
      <c r="BO54" s="1"/>
      <c r="BP54" s="1"/>
      <c r="BQ54" s="1"/>
      <c r="BR54" s="1"/>
      <c r="BS54" s="90"/>
    </row>
    <row r="55" spans="1:155" s="167" customFormat="1" ht="15.6" x14ac:dyDescent="0.3">
      <c r="A55" s="115" t="s">
        <v>27</v>
      </c>
      <c r="B55" s="321"/>
      <c r="C55" s="96"/>
      <c r="D55" s="96"/>
      <c r="E55" s="96"/>
      <c r="F55" s="96"/>
      <c r="G55" s="96"/>
      <c r="H55" s="96"/>
      <c r="I55" s="96"/>
      <c r="J55" s="96"/>
      <c r="K55" s="96"/>
      <c r="L55" s="96"/>
      <c r="M55" s="322"/>
      <c r="N55" s="317">
        <f t="shared" si="22"/>
        <v>0</v>
      </c>
      <c r="O55" s="90"/>
      <c r="P55" s="329"/>
      <c r="Q55" s="98"/>
      <c r="R55" s="98"/>
      <c r="S55" s="98"/>
      <c r="T55" s="98"/>
      <c r="U55" s="98"/>
      <c r="V55" s="98"/>
      <c r="W55" s="98"/>
      <c r="X55" s="98"/>
      <c r="Y55" s="98"/>
      <c r="Z55" s="98"/>
      <c r="AA55" s="330"/>
      <c r="AB55" s="317">
        <f t="shared" si="24"/>
        <v>0</v>
      </c>
      <c r="AC55" s="90"/>
      <c r="AD55" s="337"/>
      <c r="AE55" s="100"/>
      <c r="AF55" s="100"/>
      <c r="AG55" s="100"/>
      <c r="AH55" s="100"/>
      <c r="AI55" s="100"/>
      <c r="AJ55" s="100"/>
      <c r="AK55" s="100"/>
      <c r="AL55" s="100"/>
      <c r="AM55" s="100"/>
      <c r="AN55" s="100"/>
      <c r="AO55" s="338"/>
      <c r="AP55" s="317">
        <f t="shared" si="26"/>
        <v>0</v>
      </c>
      <c r="AQ55" s="90"/>
      <c r="AR55" s="1"/>
      <c r="AS55" s="1"/>
      <c r="AT55" s="1"/>
      <c r="AU55" s="1"/>
      <c r="AV55" s="1"/>
      <c r="AW55" s="1"/>
      <c r="AX55" s="1"/>
      <c r="AY55" s="1"/>
      <c r="AZ55" s="1"/>
      <c r="BA55" s="1"/>
      <c r="BB55" s="1"/>
      <c r="BC55" s="1"/>
      <c r="BD55" s="1"/>
      <c r="BE55" s="90"/>
      <c r="BF55" s="1"/>
      <c r="BG55" s="1"/>
      <c r="BH55" s="1"/>
      <c r="BI55" s="1"/>
      <c r="BJ55" s="1"/>
      <c r="BK55" s="1"/>
      <c r="BL55" s="1"/>
      <c r="BM55" s="1"/>
      <c r="BN55" s="1"/>
      <c r="BO55" s="1"/>
      <c r="BP55" s="1"/>
      <c r="BQ55" s="1"/>
      <c r="BR55" s="1"/>
      <c r="BS55" s="90"/>
      <c r="BT55" s="141"/>
      <c r="BU55" s="141"/>
      <c r="BV55" s="141"/>
      <c r="BW55" s="141"/>
      <c r="BX55" s="141"/>
      <c r="BY55" s="141"/>
      <c r="BZ55" s="141"/>
      <c r="CA55" s="141"/>
      <c r="CB55" s="141"/>
      <c r="CC55" s="141"/>
      <c r="CD55" s="141"/>
      <c r="CE55" s="141"/>
      <c r="CF55" s="141"/>
      <c r="CG55" s="141"/>
      <c r="CH55" s="141"/>
      <c r="CI55" s="141"/>
      <c r="CJ55" s="141"/>
      <c r="CK55" s="141"/>
      <c r="CL55" s="141"/>
      <c r="CM55" s="141"/>
      <c r="CN55" s="141"/>
      <c r="CO55" s="141"/>
      <c r="CP55" s="141"/>
      <c r="CQ55" s="141"/>
      <c r="CR55" s="141"/>
      <c r="CS55" s="141"/>
      <c r="CT55" s="141"/>
      <c r="CU55" s="141"/>
      <c r="CV55" s="141"/>
      <c r="CW55" s="141"/>
      <c r="CX55" s="141"/>
      <c r="CY55" s="141"/>
      <c r="CZ55" s="141"/>
      <c r="DA55" s="141"/>
      <c r="DB55" s="141"/>
      <c r="DC55" s="141"/>
      <c r="DD55" s="141"/>
      <c r="DE55" s="141"/>
      <c r="DF55" s="141"/>
      <c r="DG55" s="141"/>
      <c r="DH55" s="141"/>
      <c r="DI55" s="141"/>
      <c r="DJ55" s="141"/>
      <c r="DK55" s="141"/>
      <c r="DL55" s="141"/>
      <c r="DM55" s="141"/>
      <c r="DN55" s="141"/>
      <c r="DO55" s="141"/>
      <c r="DP55" s="141"/>
      <c r="DQ55" s="141"/>
      <c r="DR55" s="141"/>
      <c r="DS55" s="141"/>
      <c r="DT55" s="141"/>
      <c r="DU55" s="141"/>
      <c r="DV55" s="141"/>
      <c r="DW55" s="141"/>
      <c r="DX55" s="141"/>
      <c r="DY55" s="141"/>
      <c r="DZ55" s="141"/>
      <c r="EA55" s="141"/>
      <c r="EB55" s="141"/>
      <c r="EC55" s="141"/>
      <c r="ED55" s="141"/>
      <c r="EE55" s="141"/>
      <c r="EF55" s="141"/>
      <c r="EG55" s="141"/>
      <c r="EH55" s="141"/>
      <c r="EI55" s="141"/>
      <c r="EJ55" s="141"/>
      <c r="EK55" s="141"/>
      <c r="EL55" s="141"/>
      <c r="EM55" s="141"/>
      <c r="EN55" s="141"/>
      <c r="EO55" s="141"/>
      <c r="EP55" s="141"/>
      <c r="EQ55" s="141"/>
      <c r="ER55" s="141"/>
      <c r="ES55" s="141"/>
      <c r="ET55" s="141"/>
      <c r="EU55" s="141"/>
      <c r="EV55" s="141"/>
      <c r="EW55" s="141"/>
      <c r="EX55" s="141"/>
      <c r="EY55" s="141"/>
    </row>
    <row r="56" spans="1:155" s="167" customFormat="1" ht="16.2" thickBot="1" x14ac:dyDescent="0.35">
      <c r="A56" s="115" t="s">
        <v>28</v>
      </c>
      <c r="B56" s="323"/>
      <c r="C56" s="324"/>
      <c r="D56" s="324"/>
      <c r="E56" s="324"/>
      <c r="F56" s="324"/>
      <c r="G56" s="324"/>
      <c r="H56" s="324"/>
      <c r="I56" s="324"/>
      <c r="J56" s="324"/>
      <c r="K56" s="324"/>
      <c r="L56" s="324"/>
      <c r="M56" s="325"/>
      <c r="N56" s="349">
        <f t="shared" si="22"/>
        <v>0</v>
      </c>
      <c r="O56" s="90"/>
      <c r="P56" s="331"/>
      <c r="Q56" s="332"/>
      <c r="R56" s="332"/>
      <c r="S56" s="332"/>
      <c r="T56" s="332"/>
      <c r="U56" s="332"/>
      <c r="V56" s="332"/>
      <c r="W56" s="332"/>
      <c r="X56" s="332"/>
      <c r="Y56" s="332"/>
      <c r="Z56" s="332"/>
      <c r="AA56" s="333"/>
      <c r="AB56" s="349">
        <f t="shared" si="24"/>
        <v>0</v>
      </c>
      <c r="AC56" s="90"/>
      <c r="AD56" s="339"/>
      <c r="AE56" s="340"/>
      <c r="AF56" s="340"/>
      <c r="AG56" s="340"/>
      <c r="AH56" s="340"/>
      <c r="AI56" s="340"/>
      <c r="AJ56" s="340"/>
      <c r="AK56" s="340"/>
      <c r="AL56" s="340"/>
      <c r="AM56" s="340"/>
      <c r="AN56" s="340"/>
      <c r="AO56" s="341"/>
      <c r="AP56" s="349">
        <f t="shared" si="26"/>
        <v>0</v>
      </c>
      <c r="AQ56" s="90"/>
      <c r="AR56" s="1"/>
      <c r="AS56" s="1"/>
      <c r="AT56" s="1"/>
      <c r="AU56" s="1"/>
      <c r="AV56" s="1"/>
      <c r="AW56" s="1"/>
      <c r="AX56" s="1"/>
      <c r="AY56" s="1"/>
      <c r="AZ56" s="1"/>
      <c r="BA56" s="1"/>
      <c r="BB56" s="1"/>
      <c r="BC56" s="1"/>
      <c r="BD56" s="1"/>
      <c r="BE56" s="90"/>
      <c r="BF56" s="1"/>
      <c r="BG56" s="1"/>
      <c r="BH56" s="1"/>
      <c r="BI56" s="1"/>
      <c r="BJ56" s="1"/>
      <c r="BK56" s="1"/>
      <c r="BL56" s="1"/>
      <c r="BM56" s="1"/>
      <c r="BN56" s="1"/>
      <c r="BO56" s="1"/>
      <c r="BP56" s="1"/>
      <c r="BQ56" s="1"/>
      <c r="BR56" s="1"/>
      <c r="BS56" s="90"/>
      <c r="BT56" s="141"/>
      <c r="BU56" s="141"/>
      <c r="BV56" s="141"/>
      <c r="BW56" s="141"/>
      <c r="BX56" s="141"/>
      <c r="BY56" s="141"/>
      <c r="BZ56" s="141"/>
      <c r="CA56" s="141"/>
      <c r="CB56" s="141"/>
      <c r="CC56" s="141"/>
      <c r="CD56" s="141"/>
      <c r="CE56" s="141"/>
      <c r="CF56" s="141"/>
      <c r="CG56" s="141"/>
      <c r="CH56" s="141"/>
      <c r="CI56" s="141"/>
      <c r="CJ56" s="141"/>
      <c r="CK56" s="141"/>
      <c r="CL56" s="141"/>
      <c r="CM56" s="141"/>
      <c r="CN56" s="141"/>
      <c r="CO56" s="141"/>
      <c r="CP56" s="141"/>
      <c r="CQ56" s="141"/>
      <c r="CR56" s="141"/>
      <c r="CS56" s="141"/>
      <c r="CT56" s="141"/>
      <c r="CU56" s="141"/>
      <c r="CV56" s="141"/>
      <c r="CW56" s="141"/>
      <c r="CX56" s="141"/>
      <c r="CY56" s="141"/>
      <c r="CZ56" s="141"/>
      <c r="DA56" s="141"/>
      <c r="DB56" s="141"/>
      <c r="DC56" s="141"/>
      <c r="DD56" s="141"/>
      <c r="DE56" s="141"/>
      <c r="DF56" s="141"/>
      <c r="DG56" s="141"/>
      <c r="DH56" s="141"/>
      <c r="DI56" s="141"/>
      <c r="DJ56" s="141"/>
      <c r="DK56" s="141"/>
      <c r="DL56" s="141"/>
      <c r="DM56" s="141"/>
      <c r="DN56" s="141"/>
      <c r="DO56" s="141"/>
      <c r="DP56" s="141"/>
      <c r="DQ56" s="141"/>
      <c r="DR56" s="141"/>
      <c r="DS56" s="141"/>
      <c r="DT56" s="141"/>
      <c r="DU56" s="141"/>
      <c r="DV56" s="141"/>
      <c r="DW56" s="141"/>
      <c r="DX56" s="141"/>
      <c r="DY56" s="141"/>
      <c r="DZ56" s="141"/>
      <c r="EA56" s="141"/>
      <c r="EB56" s="141"/>
      <c r="EC56" s="141"/>
      <c r="ED56" s="141"/>
      <c r="EE56" s="141"/>
      <c r="EF56" s="141"/>
      <c r="EG56" s="141"/>
      <c r="EH56" s="141"/>
      <c r="EI56" s="141"/>
      <c r="EJ56" s="141"/>
      <c r="EK56" s="141"/>
      <c r="EL56" s="141"/>
      <c r="EM56" s="141"/>
      <c r="EN56" s="141"/>
      <c r="EO56" s="141"/>
      <c r="EP56" s="141"/>
      <c r="EQ56" s="141"/>
      <c r="ER56" s="141"/>
      <c r="ES56" s="141"/>
      <c r="ET56" s="141"/>
      <c r="EU56" s="141"/>
      <c r="EV56" s="141"/>
      <c r="EW56" s="141"/>
      <c r="EX56" s="141"/>
      <c r="EY56" s="141"/>
    </row>
    <row r="57" spans="1:155" ht="15.6" x14ac:dyDescent="0.3">
      <c r="A57" s="118" t="s">
        <v>80</v>
      </c>
      <c r="B57" s="127">
        <f t="shared" ref="B57:N57" si="30">SUM(B51:B56)</f>
        <v>0</v>
      </c>
      <c r="C57" s="127">
        <f t="shared" si="30"/>
        <v>0</v>
      </c>
      <c r="D57" s="127">
        <f t="shared" si="30"/>
        <v>0</v>
      </c>
      <c r="E57" s="127">
        <f t="shared" si="30"/>
        <v>0</v>
      </c>
      <c r="F57" s="127">
        <f t="shared" si="30"/>
        <v>0</v>
      </c>
      <c r="G57" s="127">
        <f t="shared" si="30"/>
        <v>0</v>
      </c>
      <c r="H57" s="127">
        <f t="shared" si="30"/>
        <v>0</v>
      </c>
      <c r="I57" s="127">
        <f t="shared" si="30"/>
        <v>0</v>
      </c>
      <c r="J57" s="127">
        <f t="shared" si="30"/>
        <v>0</v>
      </c>
      <c r="K57" s="127">
        <f t="shared" si="30"/>
        <v>0</v>
      </c>
      <c r="L57" s="127">
        <f t="shared" si="30"/>
        <v>0</v>
      </c>
      <c r="M57" s="127">
        <f t="shared" si="30"/>
        <v>0</v>
      </c>
      <c r="N57" s="107">
        <f t="shared" si="30"/>
        <v>0</v>
      </c>
      <c r="O57" s="109"/>
      <c r="P57" s="127">
        <f t="shared" ref="P57:AB57" si="31">SUM(P51:P56)</f>
        <v>0</v>
      </c>
      <c r="Q57" s="127">
        <f t="shared" si="31"/>
        <v>0</v>
      </c>
      <c r="R57" s="127">
        <f t="shared" si="31"/>
        <v>0</v>
      </c>
      <c r="S57" s="127">
        <f t="shared" si="31"/>
        <v>0</v>
      </c>
      <c r="T57" s="127">
        <f t="shared" si="31"/>
        <v>0</v>
      </c>
      <c r="U57" s="127">
        <f t="shared" si="31"/>
        <v>0</v>
      </c>
      <c r="V57" s="127">
        <f t="shared" si="31"/>
        <v>0</v>
      </c>
      <c r="W57" s="127">
        <f t="shared" si="31"/>
        <v>0</v>
      </c>
      <c r="X57" s="127">
        <f t="shared" si="31"/>
        <v>0</v>
      </c>
      <c r="Y57" s="127">
        <f t="shared" si="31"/>
        <v>0</v>
      </c>
      <c r="Z57" s="127">
        <f t="shared" si="31"/>
        <v>0</v>
      </c>
      <c r="AA57" s="127">
        <f t="shared" si="31"/>
        <v>0</v>
      </c>
      <c r="AB57" s="107">
        <f t="shared" si="31"/>
        <v>0</v>
      </c>
      <c r="AC57" s="108"/>
      <c r="AD57" s="364">
        <f t="shared" ref="AD57:AP57" si="32">SUM(AD51:AD56)</f>
        <v>0</v>
      </c>
      <c r="AE57" s="127">
        <f t="shared" si="32"/>
        <v>0</v>
      </c>
      <c r="AF57" s="127">
        <f t="shared" si="32"/>
        <v>0</v>
      </c>
      <c r="AG57" s="127">
        <f t="shared" si="32"/>
        <v>0</v>
      </c>
      <c r="AH57" s="127">
        <f t="shared" si="32"/>
        <v>0</v>
      </c>
      <c r="AI57" s="127">
        <f t="shared" si="32"/>
        <v>0</v>
      </c>
      <c r="AJ57" s="127">
        <f t="shared" si="32"/>
        <v>0</v>
      </c>
      <c r="AK57" s="127">
        <f t="shared" si="32"/>
        <v>0</v>
      </c>
      <c r="AL57" s="127">
        <f t="shared" si="32"/>
        <v>0</v>
      </c>
      <c r="AM57" s="127">
        <f t="shared" si="32"/>
        <v>0</v>
      </c>
      <c r="AN57" s="127">
        <f t="shared" si="32"/>
        <v>0</v>
      </c>
      <c r="AO57" s="127">
        <f t="shared" si="32"/>
        <v>0</v>
      </c>
      <c r="AP57" s="107">
        <f t="shared" si="32"/>
        <v>0</v>
      </c>
      <c r="AQ57" s="108"/>
      <c r="AR57" s="1"/>
      <c r="AS57" s="1"/>
      <c r="AT57" s="1"/>
      <c r="AU57" s="1"/>
      <c r="AV57" s="1"/>
      <c r="AW57" s="1"/>
      <c r="AX57" s="1"/>
      <c r="AY57" s="1"/>
      <c r="AZ57" s="1"/>
      <c r="BA57" s="1"/>
      <c r="BB57" s="1"/>
      <c r="BC57" s="1"/>
      <c r="BD57" s="1"/>
      <c r="BE57" s="108"/>
      <c r="BF57" s="1"/>
      <c r="BG57" s="1"/>
      <c r="BH57" s="1"/>
      <c r="BI57" s="1"/>
      <c r="BJ57" s="1"/>
      <c r="BK57" s="1"/>
      <c r="BL57" s="1"/>
      <c r="BM57" s="1"/>
      <c r="BN57" s="1"/>
      <c r="BO57" s="1"/>
      <c r="BP57" s="1"/>
      <c r="BQ57" s="1"/>
      <c r="BR57" s="1"/>
      <c r="BS57" s="109"/>
    </row>
    <row r="58" spans="1:155" ht="15.6" x14ac:dyDescent="0.3">
      <c r="A58" s="130"/>
      <c r="B58" s="131"/>
      <c r="C58" s="131"/>
      <c r="D58" s="131"/>
      <c r="E58" s="131"/>
      <c r="F58" s="131"/>
      <c r="G58" s="131"/>
      <c r="H58" s="131"/>
      <c r="I58" s="131"/>
      <c r="J58" s="131"/>
      <c r="K58" s="131"/>
      <c r="L58" s="131"/>
      <c r="M58" s="131"/>
      <c r="N58" s="168"/>
      <c r="O58" s="90"/>
      <c r="P58" s="169"/>
      <c r="Q58" s="169"/>
      <c r="R58" s="169"/>
      <c r="S58" s="169"/>
      <c r="T58" s="169"/>
      <c r="U58" s="169"/>
      <c r="V58" s="169"/>
      <c r="W58" s="169"/>
      <c r="X58" s="169"/>
      <c r="Y58" s="169"/>
      <c r="Z58" s="169"/>
      <c r="AA58" s="169"/>
      <c r="AB58" s="168"/>
      <c r="AC58" s="157"/>
      <c r="AD58" s="169"/>
      <c r="AE58" s="169"/>
      <c r="AF58" s="169"/>
      <c r="AG58" s="169"/>
      <c r="AH58" s="169"/>
      <c r="AI58" s="169"/>
      <c r="AJ58" s="169"/>
      <c r="AK58" s="169"/>
      <c r="AL58" s="169"/>
      <c r="AM58" s="169"/>
      <c r="AN58" s="169"/>
      <c r="AO58" s="169"/>
      <c r="AP58" s="168"/>
      <c r="AQ58" s="157"/>
      <c r="AR58" s="1"/>
      <c r="AS58" s="1"/>
      <c r="AT58" s="1"/>
      <c r="AU58" s="1"/>
      <c r="AV58" s="1"/>
      <c r="AW58" s="1"/>
      <c r="AX58" s="1"/>
      <c r="AY58" s="1"/>
      <c r="AZ58" s="1"/>
      <c r="BA58" s="1"/>
      <c r="BB58" s="1"/>
      <c r="BC58" s="1"/>
      <c r="BD58" s="1"/>
      <c r="BE58" s="157"/>
      <c r="BF58" s="1"/>
      <c r="BG58" s="1"/>
      <c r="BH58" s="1"/>
      <c r="BI58" s="1"/>
      <c r="BJ58" s="1"/>
      <c r="BK58" s="1"/>
      <c r="BL58" s="1"/>
      <c r="BM58" s="1"/>
      <c r="BN58" s="1"/>
      <c r="BO58" s="1"/>
      <c r="BP58" s="1"/>
      <c r="BQ58" s="1"/>
      <c r="BR58" s="1"/>
      <c r="BS58" s="90"/>
    </row>
    <row r="59" spans="1:155" ht="15.6" x14ac:dyDescent="0.3">
      <c r="A59" s="93" t="s">
        <v>81</v>
      </c>
      <c r="B59" s="170"/>
      <c r="C59" s="170"/>
      <c r="D59" s="170"/>
      <c r="E59" s="170"/>
      <c r="F59" s="170"/>
      <c r="G59" s="170"/>
      <c r="H59" s="170"/>
      <c r="I59" s="170"/>
      <c r="J59" s="170"/>
      <c r="K59" s="170"/>
      <c r="L59" s="170"/>
      <c r="M59" s="170"/>
      <c r="N59" s="112"/>
      <c r="O59" s="90"/>
      <c r="P59" s="170"/>
      <c r="Q59" s="170"/>
      <c r="R59" s="170"/>
      <c r="S59" s="170"/>
      <c r="T59" s="170"/>
      <c r="U59" s="170"/>
      <c r="V59" s="170"/>
      <c r="W59" s="170"/>
      <c r="X59" s="170"/>
      <c r="Y59" s="170"/>
      <c r="Z59" s="170"/>
      <c r="AA59" s="170"/>
      <c r="AB59" s="112"/>
      <c r="AC59" s="157"/>
      <c r="AD59" s="170"/>
      <c r="AE59" s="170"/>
      <c r="AF59" s="170"/>
      <c r="AG59" s="170"/>
      <c r="AH59" s="170"/>
      <c r="AI59" s="170"/>
      <c r="AJ59" s="170"/>
      <c r="AK59" s="170"/>
      <c r="AL59" s="170"/>
      <c r="AM59" s="170"/>
      <c r="AN59" s="170"/>
      <c r="AO59" s="170"/>
      <c r="AP59" s="112"/>
      <c r="AQ59" s="157"/>
      <c r="AR59" s="1"/>
      <c r="AS59" s="1"/>
      <c r="AT59" s="1"/>
      <c r="AU59" s="1"/>
      <c r="AV59" s="1"/>
      <c r="AW59" s="1"/>
      <c r="AX59" s="1"/>
      <c r="AY59" s="1"/>
      <c r="AZ59" s="1"/>
      <c r="BA59" s="1"/>
      <c r="BB59" s="1"/>
      <c r="BC59" s="1"/>
      <c r="BD59" s="1"/>
      <c r="BE59" s="157"/>
      <c r="BF59" s="1"/>
      <c r="BG59" s="1"/>
      <c r="BH59" s="1"/>
      <c r="BI59" s="1"/>
      <c r="BJ59" s="1"/>
      <c r="BK59" s="1"/>
      <c r="BL59" s="1"/>
      <c r="BM59" s="1"/>
      <c r="BN59" s="1"/>
      <c r="BO59" s="1"/>
      <c r="BP59" s="1"/>
      <c r="BQ59" s="1"/>
      <c r="BR59" s="1"/>
      <c r="BS59" s="90"/>
    </row>
    <row r="60" spans="1:155" ht="15.6" x14ac:dyDescent="0.3">
      <c r="A60" s="171" t="s">
        <v>26</v>
      </c>
      <c r="B60" s="164">
        <f t="shared" ref="B60:M60" si="33">B17</f>
        <v>0</v>
      </c>
      <c r="C60" s="164">
        <f t="shared" si="33"/>
        <v>0</v>
      </c>
      <c r="D60" s="164">
        <f t="shared" si="33"/>
        <v>0</v>
      </c>
      <c r="E60" s="164">
        <f t="shared" si="33"/>
        <v>0</v>
      </c>
      <c r="F60" s="164">
        <f t="shared" si="33"/>
        <v>0</v>
      </c>
      <c r="G60" s="164">
        <f t="shared" si="33"/>
        <v>0</v>
      </c>
      <c r="H60" s="164">
        <f t="shared" si="33"/>
        <v>0</v>
      </c>
      <c r="I60" s="164">
        <f t="shared" si="33"/>
        <v>0</v>
      </c>
      <c r="J60" s="164">
        <f t="shared" si="33"/>
        <v>0</v>
      </c>
      <c r="K60" s="164">
        <f t="shared" si="33"/>
        <v>0</v>
      </c>
      <c r="L60" s="164">
        <f t="shared" si="33"/>
        <v>0</v>
      </c>
      <c r="M60" s="164">
        <f t="shared" si="33"/>
        <v>0</v>
      </c>
      <c r="N60" s="97">
        <f t="shared" ref="N60:N82" si="34">SUM(B60:M60)</f>
        <v>0</v>
      </c>
      <c r="O60" s="90"/>
      <c r="P60" s="164">
        <f t="shared" ref="P60:AA60" si="35">P17</f>
        <v>0</v>
      </c>
      <c r="Q60" s="164">
        <f t="shared" si="35"/>
        <v>0</v>
      </c>
      <c r="R60" s="164">
        <f t="shared" si="35"/>
        <v>0</v>
      </c>
      <c r="S60" s="164">
        <f t="shared" si="35"/>
        <v>0</v>
      </c>
      <c r="T60" s="164">
        <f t="shared" si="35"/>
        <v>0</v>
      </c>
      <c r="U60" s="164">
        <f t="shared" si="35"/>
        <v>0</v>
      </c>
      <c r="V60" s="164">
        <f t="shared" si="35"/>
        <v>0</v>
      </c>
      <c r="W60" s="164">
        <f t="shared" si="35"/>
        <v>0</v>
      </c>
      <c r="X60" s="164">
        <f t="shared" si="35"/>
        <v>0</v>
      </c>
      <c r="Y60" s="164">
        <f t="shared" si="35"/>
        <v>0</v>
      </c>
      <c r="Z60" s="164">
        <f t="shared" si="35"/>
        <v>0</v>
      </c>
      <c r="AA60" s="164">
        <f t="shared" si="35"/>
        <v>0</v>
      </c>
      <c r="AB60" s="97">
        <f t="shared" ref="AB60:AB82" si="36">SUM(P60:AA60)</f>
        <v>0</v>
      </c>
      <c r="AC60" s="157"/>
      <c r="AD60" s="164">
        <f t="shared" ref="AD60:AO60" si="37">AD17</f>
        <v>0</v>
      </c>
      <c r="AE60" s="164">
        <f t="shared" si="37"/>
        <v>0</v>
      </c>
      <c r="AF60" s="164">
        <f t="shared" si="37"/>
        <v>0</v>
      </c>
      <c r="AG60" s="164">
        <f t="shared" si="37"/>
        <v>0</v>
      </c>
      <c r="AH60" s="164">
        <f t="shared" si="37"/>
        <v>0</v>
      </c>
      <c r="AI60" s="164">
        <f t="shared" si="37"/>
        <v>0</v>
      </c>
      <c r="AJ60" s="164">
        <f t="shared" si="37"/>
        <v>0</v>
      </c>
      <c r="AK60" s="164">
        <f t="shared" si="37"/>
        <v>0</v>
      </c>
      <c r="AL60" s="164">
        <f t="shared" si="37"/>
        <v>0</v>
      </c>
      <c r="AM60" s="164">
        <f t="shared" si="37"/>
        <v>0</v>
      </c>
      <c r="AN60" s="164">
        <f t="shared" si="37"/>
        <v>0</v>
      </c>
      <c r="AO60" s="164">
        <f t="shared" si="37"/>
        <v>0</v>
      </c>
      <c r="AP60" s="97">
        <f t="shared" ref="AP60:AP82" si="38">SUM(AD60:AO60)</f>
        <v>0</v>
      </c>
      <c r="AQ60" s="157"/>
      <c r="AR60" s="1"/>
      <c r="AS60" s="1"/>
      <c r="AT60" s="1"/>
      <c r="AU60" s="1"/>
      <c r="AV60" s="1"/>
      <c r="AW60" s="1"/>
      <c r="AX60" s="1"/>
      <c r="AY60" s="1"/>
      <c r="AZ60" s="1"/>
      <c r="BA60" s="1"/>
      <c r="BB60" s="1"/>
      <c r="BC60" s="1"/>
      <c r="BD60" s="1"/>
      <c r="BE60" s="157"/>
      <c r="BF60" s="1"/>
      <c r="BG60" s="1"/>
      <c r="BH60" s="1"/>
      <c r="BI60" s="1"/>
      <c r="BJ60" s="1"/>
      <c r="BK60" s="1"/>
      <c r="BL60" s="1"/>
      <c r="BM60" s="1"/>
      <c r="BN60" s="1"/>
      <c r="BO60" s="1"/>
      <c r="BP60" s="1"/>
      <c r="BQ60" s="1"/>
      <c r="BR60" s="1"/>
      <c r="BS60" s="90"/>
    </row>
    <row r="61" spans="1:155" ht="15.6" x14ac:dyDescent="0.3">
      <c r="A61" s="171" t="str">
        <f t="shared" ref="A61:M61" si="39">A22</f>
        <v>Gross wages (Non-owner)</v>
      </c>
      <c r="B61" s="164">
        <f t="shared" si="39"/>
        <v>0</v>
      </c>
      <c r="C61" s="164">
        <f t="shared" si="39"/>
        <v>0</v>
      </c>
      <c r="D61" s="164">
        <f t="shared" si="39"/>
        <v>0</v>
      </c>
      <c r="E61" s="164">
        <f t="shared" si="39"/>
        <v>0</v>
      </c>
      <c r="F61" s="164">
        <f t="shared" si="39"/>
        <v>0</v>
      </c>
      <c r="G61" s="164">
        <f t="shared" si="39"/>
        <v>0</v>
      </c>
      <c r="H61" s="164">
        <f t="shared" si="39"/>
        <v>0</v>
      </c>
      <c r="I61" s="164">
        <f t="shared" si="39"/>
        <v>0</v>
      </c>
      <c r="J61" s="164">
        <f t="shared" si="39"/>
        <v>0</v>
      </c>
      <c r="K61" s="164">
        <f t="shared" si="39"/>
        <v>0</v>
      </c>
      <c r="L61" s="164">
        <f t="shared" si="39"/>
        <v>0</v>
      </c>
      <c r="M61" s="164">
        <f t="shared" si="39"/>
        <v>0</v>
      </c>
      <c r="N61" s="97">
        <f t="shared" si="34"/>
        <v>0</v>
      </c>
      <c r="O61" s="90"/>
      <c r="P61" s="164">
        <f t="shared" ref="P61:AA61" si="40">P22</f>
        <v>0</v>
      </c>
      <c r="Q61" s="164">
        <f t="shared" si="40"/>
        <v>0</v>
      </c>
      <c r="R61" s="164">
        <f t="shared" si="40"/>
        <v>0</v>
      </c>
      <c r="S61" s="164">
        <f t="shared" si="40"/>
        <v>0</v>
      </c>
      <c r="T61" s="164">
        <f t="shared" si="40"/>
        <v>0</v>
      </c>
      <c r="U61" s="164">
        <f t="shared" si="40"/>
        <v>0</v>
      </c>
      <c r="V61" s="164">
        <f t="shared" si="40"/>
        <v>0</v>
      </c>
      <c r="W61" s="164">
        <f t="shared" si="40"/>
        <v>0</v>
      </c>
      <c r="X61" s="164">
        <f t="shared" si="40"/>
        <v>0</v>
      </c>
      <c r="Y61" s="164">
        <f t="shared" si="40"/>
        <v>0</v>
      </c>
      <c r="Z61" s="164">
        <f t="shared" si="40"/>
        <v>0</v>
      </c>
      <c r="AA61" s="164">
        <f t="shared" si="40"/>
        <v>0</v>
      </c>
      <c r="AB61" s="97">
        <f t="shared" si="36"/>
        <v>0</v>
      </c>
      <c r="AC61" s="157"/>
      <c r="AD61" s="164">
        <f>AD22</f>
        <v>0</v>
      </c>
      <c r="AE61" s="164">
        <f t="shared" ref="AE61:AO61" si="41">AE22</f>
        <v>0</v>
      </c>
      <c r="AF61" s="164">
        <f t="shared" si="41"/>
        <v>0</v>
      </c>
      <c r="AG61" s="164">
        <f t="shared" si="41"/>
        <v>0</v>
      </c>
      <c r="AH61" s="164">
        <f t="shared" si="41"/>
        <v>0</v>
      </c>
      <c r="AI61" s="164">
        <f t="shared" si="41"/>
        <v>0</v>
      </c>
      <c r="AJ61" s="164">
        <f t="shared" si="41"/>
        <v>0</v>
      </c>
      <c r="AK61" s="164">
        <f t="shared" si="41"/>
        <v>0</v>
      </c>
      <c r="AL61" s="164">
        <f t="shared" si="41"/>
        <v>0</v>
      </c>
      <c r="AM61" s="164">
        <f t="shared" si="41"/>
        <v>0</v>
      </c>
      <c r="AN61" s="164">
        <f t="shared" si="41"/>
        <v>0</v>
      </c>
      <c r="AO61" s="164">
        <f t="shared" si="41"/>
        <v>0</v>
      </c>
      <c r="AP61" s="97">
        <f t="shared" si="38"/>
        <v>0</v>
      </c>
      <c r="AQ61" s="157"/>
      <c r="AR61" s="1"/>
      <c r="AS61" s="1"/>
      <c r="AT61" s="1"/>
      <c r="AU61" s="1"/>
      <c r="AV61" s="1"/>
      <c r="AW61" s="1"/>
      <c r="AX61" s="1"/>
      <c r="AY61" s="1"/>
      <c r="AZ61" s="1"/>
      <c r="BA61" s="1"/>
      <c r="BB61" s="1"/>
      <c r="BC61" s="1"/>
      <c r="BD61" s="1"/>
      <c r="BE61" s="157"/>
      <c r="BF61" s="1"/>
      <c r="BG61" s="1"/>
      <c r="BH61" s="1"/>
      <c r="BI61" s="1"/>
      <c r="BJ61" s="1"/>
      <c r="BK61" s="1"/>
      <c r="BL61" s="1"/>
      <c r="BM61" s="1"/>
      <c r="BN61" s="1"/>
      <c r="BO61" s="1"/>
      <c r="BP61" s="1"/>
      <c r="BQ61" s="1"/>
      <c r="BR61" s="1"/>
      <c r="BS61" s="90"/>
    </row>
    <row r="62" spans="1:155" ht="15.6" x14ac:dyDescent="0.3">
      <c r="A62" s="171" t="str">
        <f t="shared" ref="A62:M62" si="42">A23</f>
        <v>Payroll expenses (taxes, etc.)</v>
      </c>
      <c r="B62" s="164">
        <f t="shared" si="42"/>
        <v>0</v>
      </c>
      <c r="C62" s="164">
        <f t="shared" si="42"/>
        <v>0</v>
      </c>
      <c r="D62" s="164">
        <f t="shared" si="42"/>
        <v>0</v>
      </c>
      <c r="E62" s="164">
        <f t="shared" si="42"/>
        <v>0</v>
      </c>
      <c r="F62" s="164">
        <f t="shared" si="42"/>
        <v>0</v>
      </c>
      <c r="G62" s="164">
        <f t="shared" si="42"/>
        <v>0</v>
      </c>
      <c r="H62" s="164">
        <f t="shared" si="42"/>
        <v>0</v>
      </c>
      <c r="I62" s="164">
        <f t="shared" si="42"/>
        <v>0</v>
      </c>
      <c r="J62" s="164">
        <f t="shared" si="42"/>
        <v>0</v>
      </c>
      <c r="K62" s="164">
        <f t="shared" si="42"/>
        <v>0</v>
      </c>
      <c r="L62" s="164">
        <f t="shared" si="42"/>
        <v>0</v>
      </c>
      <c r="M62" s="164">
        <f t="shared" si="42"/>
        <v>0</v>
      </c>
      <c r="N62" s="97">
        <f t="shared" si="34"/>
        <v>0</v>
      </c>
      <c r="O62" s="90"/>
      <c r="P62" s="164">
        <f t="shared" ref="P62:AA62" si="43">P23</f>
        <v>0</v>
      </c>
      <c r="Q62" s="164">
        <f t="shared" si="43"/>
        <v>0</v>
      </c>
      <c r="R62" s="164">
        <f t="shared" si="43"/>
        <v>0</v>
      </c>
      <c r="S62" s="164">
        <f t="shared" si="43"/>
        <v>0</v>
      </c>
      <c r="T62" s="164">
        <f t="shared" si="43"/>
        <v>0</v>
      </c>
      <c r="U62" s="164">
        <f t="shared" si="43"/>
        <v>0</v>
      </c>
      <c r="V62" s="164">
        <f t="shared" si="43"/>
        <v>0</v>
      </c>
      <c r="W62" s="164">
        <f t="shared" si="43"/>
        <v>0</v>
      </c>
      <c r="X62" s="164">
        <f t="shared" si="43"/>
        <v>0</v>
      </c>
      <c r="Y62" s="164">
        <f>Y23</f>
        <v>0</v>
      </c>
      <c r="Z62" s="164">
        <f t="shared" si="43"/>
        <v>0</v>
      </c>
      <c r="AA62" s="164">
        <f t="shared" si="43"/>
        <v>0</v>
      </c>
      <c r="AB62" s="97">
        <f t="shared" si="36"/>
        <v>0</v>
      </c>
      <c r="AC62" s="157"/>
      <c r="AD62" s="164">
        <f>AD23</f>
        <v>0</v>
      </c>
      <c r="AE62" s="164">
        <f t="shared" ref="AE62:AO62" si="44">AE23</f>
        <v>0</v>
      </c>
      <c r="AF62" s="164">
        <f t="shared" si="44"/>
        <v>0</v>
      </c>
      <c r="AG62" s="164">
        <f t="shared" si="44"/>
        <v>0</v>
      </c>
      <c r="AH62" s="164">
        <f t="shared" si="44"/>
        <v>0</v>
      </c>
      <c r="AI62" s="164">
        <f t="shared" si="44"/>
        <v>0</v>
      </c>
      <c r="AJ62" s="164">
        <f t="shared" si="44"/>
        <v>0</v>
      </c>
      <c r="AK62" s="164">
        <f t="shared" si="44"/>
        <v>0</v>
      </c>
      <c r="AL62" s="164">
        <f t="shared" si="44"/>
        <v>0</v>
      </c>
      <c r="AM62" s="164">
        <f t="shared" si="44"/>
        <v>0</v>
      </c>
      <c r="AN62" s="164">
        <f t="shared" si="44"/>
        <v>0</v>
      </c>
      <c r="AO62" s="164">
        <f t="shared" si="44"/>
        <v>0</v>
      </c>
      <c r="AP62" s="97">
        <f t="shared" si="38"/>
        <v>0</v>
      </c>
      <c r="AQ62" s="157"/>
      <c r="AR62" s="1"/>
      <c r="AS62" s="1"/>
      <c r="AT62" s="1"/>
      <c r="AU62" s="1"/>
      <c r="AV62" s="1"/>
      <c r="AW62" s="1"/>
      <c r="AX62" s="1"/>
      <c r="AY62" s="1"/>
      <c r="AZ62" s="1"/>
      <c r="BA62" s="1"/>
      <c r="BB62" s="1"/>
      <c r="BC62" s="1"/>
      <c r="BD62" s="1"/>
      <c r="BE62" s="157"/>
      <c r="BF62" s="1"/>
      <c r="BG62" s="1"/>
      <c r="BH62" s="1"/>
      <c r="BI62" s="1"/>
      <c r="BJ62" s="1"/>
      <c r="BK62" s="1"/>
      <c r="BL62" s="1"/>
      <c r="BM62" s="1"/>
      <c r="BN62" s="1"/>
      <c r="BO62" s="1"/>
      <c r="BP62" s="1"/>
      <c r="BQ62" s="1"/>
      <c r="BR62" s="1"/>
      <c r="BS62" s="90"/>
    </row>
    <row r="63" spans="1:155" ht="15.6" x14ac:dyDescent="0.3">
      <c r="A63" s="171" t="str">
        <f t="shared" ref="A63:M63" si="45">A24</f>
        <v>Outside services</v>
      </c>
      <c r="B63" s="164">
        <f t="shared" si="45"/>
        <v>0</v>
      </c>
      <c r="C63" s="164">
        <f t="shared" si="45"/>
        <v>0</v>
      </c>
      <c r="D63" s="164">
        <f t="shared" si="45"/>
        <v>0</v>
      </c>
      <c r="E63" s="164">
        <f t="shared" si="45"/>
        <v>0</v>
      </c>
      <c r="F63" s="164">
        <f t="shared" si="45"/>
        <v>0</v>
      </c>
      <c r="G63" s="164">
        <f t="shared" si="45"/>
        <v>0</v>
      </c>
      <c r="H63" s="164">
        <f t="shared" si="45"/>
        <v>0</v>
      </c>
      <c r="I63" s="164">
        <f t="shared" si="45"/>
        <v>0</v>
      </c>
      <c r="J63" s="164">
        <f t="shared" si="45"/>
        <v>0</v>
      </c>
      <c r="K63" s="164">
        <f t="shared" si="45"/>
        <v>0</v>
      </c>
      <c r="L63" s="164">
        <f t="shared" si="45"/>
        <v>0</v>
      </c>
      <c r="M63" s="164">
        <f t="shared" si="45"/>
        <v>0</v>
      </c>
      <c r="N63" s="97">
        <f t="shared" si="34"/>
        <v>0</v>
      </c>
      <c r="O63" s="90"/>
      <c r="P63" s="164">
        <f t="shared" ref="P63:P78" si="46">P24</f>
        <v>0</v>
      </c>
      <c r="Q63" s="164">
        <f t="shared" ref="Q63:AA63" si="47">Q24</f>
        <v>0</v>
      </c>
      <c r="R63" s="164">
        <f t="shared" si="47"/>
        <v>0</v>
      </c>
      <c r="S63" s="164">
        <f t="shared" si="47"/>
        <v>0</v>
      </c>
      <c r="T63" s="164">
        <f t="shared" si="47"/>
        <v>0</v>
      </c>
      <c r="U63" s="164">
        <f t="shared" si="47"/>
        <v>0</v>
      </c>
      <c r="V63" s="164">
        <f t="shared" si="47"/>
        <v>0</v>
      </c>
      <c r="W63" s="164">
        <f t="shared" si="47"/>
        <v>0</v>
      </c>
      <c r="X63" s="164">
        <f t="shared" si="47"/>
        <v>0</v>
      </c>
      <c r="Y63" s="164">
        <f>Y24</f>
        <v>0</v>
      </c>
      <c r="Z63" s="164">
        <f t="shared" si="47"/>
        <v>0</v>
      </c>
      <c r="AA63" s="164">
        <f t="shared" si="47"/>
        <v>0</v>
      </c>
      <c r="AB63" s="97">
        <f t="shared" si="36"/>
        <v>0</v>
      </c>
      <c r="AC63" s="157"/>
      <c r="AD63" s="164">
        <f t="shared" ref="AD63:AO63" si="48">AD24</f>
        <v>0</v>
      </c>
      <c r="AE63" s="164">
        <f t="shared" si="48"/>
        <v>0</v>
      </c>
      <c r="AF63" s="164">
        <f t="shared" si="48"/>
        <v>0</v>
      </c>
      <c r="AG63" s="164">
        <f t="shared" si="48"/>
        <v>0</v>
      </c>
      <c r="AH63" s="164">
        <f t="shared" si="48"/>
        <v>0</v>
      </c>
      <c r="AI63" s="164">
        <f t="shared" si="48"/>
        <v>0</v>
      </c>
      <c r="AJ63" s="164">
        <f t="shared" si="48"/>
        <v>0</v>
      </c>
      <c r="AK63" s="164">
        <f t="shared" si="48"/>
        <v>0</v>
      </c>
      <c r="AL63" s="164">
        <f t="shared" si="48"/>
        <v>0</v>
      </c>
      <c r="AM63" s="164">
        <f t="shared" si="48"/>
        <v>0</v>
      </c>
      <c r="AN63" s="164">
        <f t="shared" si="48"/>
        <v>0</v>
      </c>
      <c r="AO63" s="164">
        <f t="shared" si="48"/>
        <v>0</v>
      </c>
      <c r="AP63" s="97">
        <f t="shared" si="38"/>
        <v>0</v>
      </c>
      <c r="AQ63" s="157"/>
      <c r="AR63" s="1"/>
      <c r="AS63" s="1"/>
      <c r="AT63" s="1"/>
      <c r="AU63" s="1"/>
      <c r="AV63" s="1"/>
      <c r="AW63" s="1"/>
      <c r="AX63" s="1"/>
      <c r="AY63" s="1"/>
      <c r="AZ63" s="1"/>
      <c r="BA63" s="1"/>
      <c r="BB63" s="1"/>
      <c r="BC63" s="1"/>
      <c r="BD63" s="1"/>
      <c r="BE63" s="157"/>
      <c r="BF63" s="1"/>
      <c r="BG63" s="1"/>
      <c r="BH63" s="1"/>
      <c r="BI63" s="1"/>
      <c r="BJ63" s="1"/>
      <c r="BK63" s="1"/>
      <c r="BL63" s="1"/>
      <c r="BM63" s="1"/>
      <c r="BN63" s="1"/>
      <c r="BO63" s="1"/>
      <c r="BP63" s="1"/>
      <c r="BQ63" s="1"/>
      <c r="BR63" s="1"/>
      <c r="BS63" s="90"/>
    </row>
    <row r="64" spans="1:155" ht="15.6" x14ac:dyDescent="0.3">
      <c r="A64" s="171" t="str">
        <f t="shared" ref="A64:M64" si="49">A25</f>
        <v>Supplies (office &amp; oper.)</v>
      </c>
      <c r="B64" s="164">
        <f t="shared" si="49"/>
        <v>0</v>
      </c>
      <c r="C64" s="164">
        <f t="shared" si="49"/>
        <v>0</v>
      </c>
      <c r="D64" s="164">
        <f t="shared" si="49"/>
        <v>0</v>
      </c>
      <c r="E64" s="164">
        <f t="shared" si="49"/>
        <v>0</v>
      </c>
      <c r="F64" s="164">
        <f t="shared" si="49"/>
        <v>0</v>
      </c>
      <c r="G64" s="164">
        <f t="shared" si="49"/>
        <v>0</v>
      </c>
      <c r="H64" s="164">
        <f t="shared" si="49"/>
        <v>0</v>
      </c>
      <c r="I64" s="164">
        <f t="shared" si="49"/>
        <v>0</v>
      </c>
      <c r="J64" s="164">
        <f t="shared" si="49"/>
        <v>0</v>
      </c>
      <c r="K64" s="164">
        <f t="shared" si="49"/>
        <v>0</v>
      </c>
      <c r="L64" s="164">
        <f t="shared" si="49"/>
        <v>0</v>
      </c>
      <c r="M64" s="164">
        <f t="shared" si="49"/>
        <v>0</v>
      </c>
      <c r="N64" s="97">
        <f t="shared" si="34"/>
        <v>0</v>
      </c>
      <c r="O64" s="90"/>
      <c r="P64" s="164">
        <f t="shared" si="46"/>
        <v>0</v>
      </c>
      <c r="Q64" s="164">
        <f t="shared" ref="Q64:AA64" si="50">Q25</f>
        <v>0</v>
      </c>
      <c r="R64" s="164">
        <f t="shared" si="50"/>
        <v>0</v>
      </c>
      <c r="S64" s="164">
        <f t="shared" si="50"/>
        <v>0</v>
      </c>
      <c r="T64" s="164">
        <f t="shared" si="50"/>
        <v>0</v>
      </c>
      <c r="U64" s="164">
        <f t="shared" si="50"/>
        <v>0</v>
      </c>
      <c r="V64" s="164">
        <f t="shared" si="50"/>
        <v>0</v>
      </c>
      <c r="W64" s="164">
        <f t="shared" si="50"/>
        <v>0</v>
      </c>
      <c r="X64" s="164">
        <f t="shared" si="50"/>
        <v>0</v>
      </c>
      <c r="Y64" s="164">
        <f t="shared" si="50"/>
        <v>0</v>
      </c>
      <c r="Z64" s="164">
        <f t="shared" si="50"/>
        <v>0</v>
      </c>
      <c r="AA64" s="164">
        <f t="shared" si="50"/>
        <v>0</v>
      </c>
      <c r="AB64" s="97">
        <f t="shared" si="36"/>
        <v>0</v>
      </c>
      <c r="AC64" s="157"/>
      <c r="AD64" s="164">
        <f t="shared" ref="AD64:AO64" si="51">AD25</f>
        <v>0</v>
      </c>
      <c r="AE64" s="164">
        <f t="shared" si="51"/>
        <v>0</v>
      </c>
      <c r="AF64" s="164">
        <f t="shared" si="51"/>
        <v>0</v>
      </c>
      <c r="AG64" s="164">
        <f t="shared" si="51"/>
        <v>0</v>
      </c>
      <c r="AH64" s="164">
        <f t="shared" si="51"/>
        <v>0</v>
      </c>
      <c r="AI64" s="164">
        <f t="shared" si="51"/>
        <v>0</v>
      </c>
      <c r="AJ64" s="164">
        <f t="shared" si="51"/>
        <v>0</v>
      </c>
      <c r="AK64" s="164">
        <f t="shared" si="51"/>
        <v>0</v>
      </c>
      <c r="AL64" s="164">
        <f t="shared" si="51"/>
        <v>0</v>
      </c>
      <c r="AM64" s="164">
        <f t="shared" si="51"/>
        <v>0</v>
      </c>
      <c r="AN64" s="164">
        <f t="shared" si="51"/>
        <v>0</v>
      </c>
      <c r="AO64" s="164">
        <f t="shared" si="51"/>
        <v>0</v>
      </c>
      <c r="AP64" s="97">
        <f t="shared" si="38"/>
        <v>0</v>
      </c>
      <c r="AQ64" s="157"/>
      <c r="AR64" s="1"/>
      <c r="AS64" s="1"/>
      <c r="AT64" s="1"/>
      <c r="AU64" s="1"/>
      <c r="AV64" s="1"/>
      <c r="AW64" s="1"/>
      <c r="AX64" s="1"/>
      <c r="AY64" s="1"/>
      <c r="AZ64" s="1"/>
      <c r="BA64" s="1"/>
      <c r="BB64" s="1"/>
      <c r="BC64" s="1"/>
      <c r="BD64" s="1"/>
      <c r="BE64" s="157"/>
      <c r="BF64" s="1"/>
      <c r="BG64" s="1"/>
      <c r="BH64" s="1"/>
      <c r="BI64" s="1"/>
      <c r="BJ64" s="1"/>
      <c r="BK64" s="1"/>
      <c r="BL64" s="1"/>
      <c r="BM64" s="1"/>
      <c r="BN64" s="1"/>
      <c r="BO64" s="1"/>
      <c r="BP64" s="1"/>
      <c r="BQ64" s="1"/>
      <c r="BR64" s="1"/>
      <c r="BS64" s="90"/>
    </row>
    <row r="65" spans="1:71" ht="15.6" x14ac:dyDescent="0.3">
      <c r="A65" s="171" t="str">
        <f t="shared" ref="A65:M65" si="52">A26</f>
        <v>Repairs &amp; maintenance</v>
      </c>
      <c r="B65" s="164">
        <f t="shared" si="52"/>
        <v>0</v>
      </c>
      <c r="C65" s="164">
        <f t="shared" si="52"/>
        <v>0</v>
      </c>
      <c r="D65" s="164">
        <f t="shared" si="52"/>
        <v>0</v>
      </c>
      <c r="E65" s="164">
        <f t="shared" si="52"/>
        <v>0</v>
      </c>
      <c r="F65" s="164">
        <f t="shared" si="52"/>
        <v>0</v>
      </c>
      <c r="G65" s="164">
        <f t="shared" si="52"/>
        <v>0</v>
      </c>
      <c r="H65" s="164">
        <f t="shared" si="52"/>
        <v>0</v>
      </c>
      <c r="I65" s="164">
        <f t="shared" si="52"/>
        <v>0</v>
      </c>
      <c r="J65" s="164">
        <f t="shared" si="52"/>
        <v>0</v>
      </c>
      <c r="K65" s="164">
        <f t="shared" si="52"/>
        <v>0</v>
      </c>
      <c r="L65" s="164">
        <f t="shared" si="52"/>
        <v>0</v>
      </c>
      <c r="M65" s="164">
        <f t="shared" si="52"/>
        <v>0</v>
      </c>
      <c r="N65" s="97">
        <f t="shared" si="34"/>
        <v>0</v>
      </c>
      <c r="O65" s="90"/>
      <c r="P65" s="164">
        <f t="shared" si="46"/>
        <v>0</v>
      </c>
      <c r="Q65" s="164">
        <f t="shared" ref="Q65:AA65" si="53">Q26</f>
        <v>0</v>
      </c>
      <c r="R65" s="164">
        <f t="shared" si="53"/>
        <v>0</v>
      </c>
      <c r="S65" s="164">
        <f t="shared" si="53"/>
        <v>0</v>
      </c>
      <c r="T65" s="164">
        <f t="shared" si="53"/>
        <v>0</v>
      </c>
      <c r="U65" s="164">
        <f t="shared" si="53"/>
        <v>0</v>
      </c>
      <c r="V65" s="164">
        <f t="shared" si="53"/>
        <v>0</v>
      </c>
      <c r="W65" s="164">
        <f t="shared" si="53"/>
        <v>0</v>
      </c>
      <c r="X65" s="164">
        <f t="shared" si="53"/>
        <v>0</v>
      </c>
      <c r="Y65" s="164">
        <f t="shared" si="53"/>
        <v>0</v>
      </c>
      <c r="Z65" s="164">
        <f t="shared" si="53"/>
        <v>0</v>
      </c>
      <c r="AA65" s="164">
        <f t="shared" si="53"/>
        <v>0</v>
      </c>
      <c r="AB65" s="97">
        <f t="shared" si="36"/>
        <v>0</v>
      </c>
      <c r="AC65" s="157"/>
      <c r="AD65" s="164">
        <f t="shared" ref="AD65:AO65" si="54">AD26</f>
        <v>0</v>
      </c>
      <c r="AE65" s="164">
        <f t="shared" si="54"/>
        <v>0</v>
      </c>
      <c r="AF65" s="164">
        <f t="shared" si="54"/>
        <v>0</v>
      </c>
      <c r="AG65" s="164">
        <f t="shared" si="54"/>
        <v>0</v>
      </c>
      <c r="AH65" s="164">
        <f t="shared" si="54"/>
        <v>0</v>
      </c>
      <c r="AI65" s="164">
        <f t="shared" si="54"/>
        <v>0</v>
      </c>
      <c r="AJ65" s="164">
        <f t="shared" si="54"/>
        <v>0</v>
      </c>
      <c r="AK65" s="164">
        <f t="shared" si="54"/>
        <v>0</v>
      </c>
      <c r="AL65" s="164">
        <f t="shared" si="54"/>
        <v>0</v>
      </c>
      <c r="AM65" s="164">
        <f t="shared" si="54"/>
        <v>0</v>
      </c>
      <c r="AN65" s="164">
        <f t="shared" si="54"/>
        <v>0</v>
      </c>
      <c r="AO65" s="164">
        <f t="shared" si="54"/>
        <v>0</v>
      </c>
      <c r="AP65" s="97">
        <f t="shared" si="38"/>
        <v>0</v>
      </c>
      <c r="AQ65" s="157"/>
      <c r="AR65" s="1"/>
      <c r="AS65" s="1"/>
      <c r="AT65" s="1"/>
      <c r="AU65" s="1"/>
      <c r="AV65" s="1"/>
      <c r="AW65" s="1"/>
      <c r="AX65" s="1"/>
      <c r="AY65" s="1"/>
      <c r="AZ65" s="1"/>
      <c r="BA65" s="1"/>
      <c r="BB65" s="1"/>
      <c r="BC65" s="1"/>
      <c r="BD65" s="1"/>
      <c r="BE65" s="157"/>
      <c r="BF65" s="1"/>
      <c r="BG65" s="1"/>
      <c r="BH65" s="1"/>
      <c r="BI65" s="1"/>
      <c r="BJ65" s="1"/>
      <c r="BK65" s="1"/>
      <c r="BL65" s="1"/>
      <c r="BM65" s="1"/>
      <c r="BN65" s="1"/>
      <c r="BO65" s="1"/>
      <c r="BP65" s="1"/>
      <c r="BQ65" s="1"/>
      <c r="BR65" s="1"/>
      <c r="BS65" s="90"/>
    </row>
    <row r="66" spans="1:71" ht="15.6" x14ac:dyDescent="0.3">
      <c r="A66" s="171" t="str">
        <f t="shared" ref="A66:M66" si="55">A27</f>
        <v>Advertising</v>
      </c>
      <c r="B66" s="164">
        <f t="shared" si="55"/>
        <v>0</v>
      </c>
      <c r="C66" s="164">
        <f t="shared" si="55"/>
        <v>0</v>
      </c>
      <c r="D66" s="164">
        <f t="shared" si="55"/>
        <v>0</v>
      </c>
      <c r="E66" s="164">
        <f t="shared" si="55"/>
        <v>0</v>
      </c>
      <c r="F66" s="164">
        <f t="shared" si="55"/>
        <v>0</v>
      </c>
      <c r="G66" s="164">
        <f t="shared" si="55"/>
        <v>0</v>
      </c>
      <c r="H66" s="164">
        <f t="shared" si="55"/>
        <v>0</v>
      </c>
      <c r="I66" s="164">
        <f t="shared" si="55"/>
        <v>0</v>
      </c>
      <c r="J66" s="164">
        <f t="shared" si="55"/>
        <v>0</v>
      </c>
      <c r="K66" s="164">
        <f t="shared" si="55"/>
        <v>0</v>
      </c>
      <c r="L66" s="164">
        <f t="shared" si="55"/>
        <v>0</v>
      </c>
      <c r="M66" s="164">
        <f t="shared" si="55"/>
        <v>0</v>
      </c>
      <c r="N66" s="97">
        <f t="shared" si="34"/>
        <v>0</v>
      </c>
      <c r="O66" s="90"/>
      <c r="P66" s="164">
        <f t="shared" si="46"/>
        <v>0</v>
      </c>
      <c r="Q66" s="164">
        <f t="shared" ref="Q66:AA66" si="56">Q27</f>
        <v>0</v>
      </c>
      <c r="R66" s="164">
        <f t="shared" si="56"/>
        <v>0</v>
      </c>
      <c r="S66" s="164">
        <f t="shared" si="56"/>
        <v>0</v>
      </c>
      <c r="T66" s="164">
        <f t="shared" si="56"/>
        <v>0</v>
      </c>
      <c r="U66" s="164">
        <f t="shared" si="56"/>
        <v>0</v>
      </c>
      <c r="V66" s="164">
        <f t="shared" si="56"/>
        <v>0</v>
      </c>
      <c r="W66" s="164">
        <f t="shared" si="56"/>
        <v>0</v>
      </c>
      <c r="X66" s="164">
        <f t="shared" si="56"/>
        <v>0</v>
      </c>
      <c r="Y66" s="164">
        <f t="shared" si="56"/>
        <v>0</v>
      </c>
      <c r="Z66" s="164">
        <f t="shared" si="56"/>
        <v>0</v>
      </c>
      <c r="AA66" s="164">
        <f t="shared" si="56"/>
        <v>0</v>
      </c>
      <c r="AB66" s="97">
        <f t="shared" si="36"/>
        <v>0</v>
      </c>
      <c r="AC66" s="157"/>
      <c r="AD66" s="164">
        <f t="shared" ref="AD66:AO66" si="57">AD27</f>
        <v>0</v>
      </c>
      <c r="AE66" s="164">
        <f t="shared" si="57"/>
        <v>0</v>
      </c>
      <c r="AF66" s="164">
        <f t="shared" si="57"/>
        <v>0</v>
      </c>
      <c r="AG66" s="164">
        <f t="shared" si="57"/>
        <v>0</v>
      </c>
      <c r="AH66" s="164">
        <f t="shared" si="57"/>
        <v>0</v>
      </c>
      <c r="AI66" s="164">
        <f t="shared" si="57"/>
        <v>0</v>
      </c>
      <c r="AJ66" s="164">
        <f t="shared" si="57"/>
        <v>0</v>
      </c>
      <c r="AK66" s="164">
        <f t="shared" si="57"/>
        <v>0</v>
      </c>
      <c r="AL66" s="164">
        <f t="shared" si="57"/>
        <v>0</v>
      </c>
      <c r="AM66" s="164">
        <f t="shared" si="57"/>
        <v>0</v>
      </c>
      <c r="AN66" s="164">
        <f t="shared" si="57"/>
        <v>0</v>
      </c>
      <c r="AO66" s="164">
        <f t="shared" si="57"/>
        <v>0</v>
      </c>
      <c r="AP66" s="97">
        <f t="shared" si="38"/>
        <v>0</v>
      </c>
      <c r="AQ66" s="157"/>
      <c r="AR66" s="1"/>
      <c r="AS66" s="1"/>
      <c r="AT66" s="1"/>
      <c r="AU66" s="1"/>
      <c r="AV66" s="1"/>
      <c r="AW66" s="1"/>
      <c r="AX66" s="1"/>
      <c r="AY66" s="1"/>
      <c r="AZ66" s="1"/>
      <c r="BA66" s="1"/>
      <c r="BB66" s="1"/>
      <c r="BC66" s="1"/>
      <c r="BD66" s="1"/>
      <c r="BE66" s="157"/>
      <c r="BF66" s="1"/>
      <c r="BG66" s="1"/>
      <c r="BH66" s="1"/>
      <c r="BI66" s="1"/>
      <c r="BJ66" s="1"/>
      <c r="BK66" s="1"/>
      <c r="BL66" s="1"/>
      <c r="BM66" s="1"/>
      <c r="BN66" s="1"/>
      <c r="BO66" s="1"/>
      <c r="BP66" s="1"/>
      <c r="BQ66" s="1"/>
      <c r="BR66" s="1"/>
      <c r="BS66" s="90"/>
    </row>
    <row r="67" spans="1:71" ht="15.6" x14ac:dyDescent="0.3">
      <c r="A67" s="171" t="str">
        <f t="shared" ref="A67:M67" si="58">A28</f>
        <v>Car, delivery &amp; travel</v>
      </c>
      <c r="B67" s="164">
        <f t="shared" si="58"/>
        <v>0</v>
      </c>
      <c r="C67" s="164">
        <f t="shared" si="58"/>
        <v>0</v>
      </c>
      <c r="D67" s="164">
        <f t="shared" si="58"/>
        <v>0</v>
      </c>
      <c r="E67" s="164">
        <f t="shared" si="58"/>
        <v>0</v>
      </c>
      <c r="F67" s="164">
        <f t="shared" si="58"/>
        <v>0</v>
      </c>
      <c r="G67" s="164">
        <f t="shared" si="58"/>
        <v>0</v>
      </c>
      <c r="H67" s="164">
        <f t="shared" si="58"/>
        <v>0</v>
      </c>
      <c r="I67" s="164">
        <f t="shared" si="58"/>
        <v>0</v>
      </c>
      <c r="J67" s="164">
        <f t="shared" si="58"/>
        <v>0</v>
      </c>
      <c r="K67" s="164">
        <f t="shared" si="58"/>
        <v>0</v>
      </c>
      <c r="L67" s="164">
        <f t="shared" si="58"/>
        <v>0</v>
      </c>
      <c r="M67" s="164">
        <f t="shared" si="58"/>
        <v>0</v>
      </c>
      <c r="N67" s="97">
        <f t="shared" si="34"/>
        <v>0</v>
      </c>
      <c r="O67" s="90"/>
      <c r="P67" s="164">
        <f t="shared" si="46"/>
        <v>0</v>
      </c>
      <c r="Q67" s="164">
        <f t="shared" ref="Q67:AA67" si="59">Q28</f>
        <v>0</v>
      </c>
      <c r="R67" s="164">
        <f t="shared" si="59"/>
        <v>0</v>
      </c>
      <c r="S67" s="164">
        <f t="shared" si="59"/>
        <v>0</v>
      </c>
      <c r="T67" s="164">
        <f t="shared" si="59"/>
        <v>0</v>
      </c>
      <c r="U67" s="164">
        <f t="shared" si="59"/>
        <v>0</v>
      </c>
      <c r="V67" s="164">
        <f t="shared" si="59"/>
        <v>0</v>
      </c>
      <c r="W67" s="164">
        <f t="shared" si="59"/>
        <v>0</v>
      </c>
      <c r="X67" s="164">
        <f t="shared" si="59"/>
        <v>0</v>
      </c>
      <c r="Y67" s="164">
        <f t="shared" si="59"/>
        <v>0</v>
      </c>
      <c r="Z67" s="164">
        <f t="shared" si="59"/>
        <v>0</v>
      </c>
      <c r="AA67" s="164">
        <f t="shared" si="59"/>
        <v>0</v>
      </c>
      <c r="AB67" s="97">
        <f t="shared" si="36"/>
        <v>0</v>
      </c>
      <c r="AC67" s="157"/>
      <c r="AD67" s="164">
        <f t="shared" ref="AD67:AO67" si="60">AD28</f>
        <v>0</v>
      </c>
      <c r="AE67" s="164">
        <f t="shared" si="60"/>
        <v>0</v>
      </c>
      <c r="AF67" s="164">
        <f t="shared" si="60"/>
        <v>0</v>
      </c>
      <c r="AG67" s="164">
        <f t="shared" si="60"/>
        <v>0</v>
      </c>
      <c r="AH67" s="164">
        <f t="shared" si="60"/>
        <v>0</v>
      </c>
      <c r="AI67" s="164">
        <f t="shared" si="60"/>
        <v>0</v>
      </c>
      <c r="AJ67" s="164">
        <f t="shared" si="60"/>
        <v>0</v>
      </c>
      <c r="AK67" s="164">
        <f t="shared" si="60"/>
        <v>0</v>
      </c>
      <c r="AL67" s="164">
        <f t="shared" si="60"/>
        <v>0</v>
      </c>
      <c r="AM67" s="164">
        <f t="shared" si="60"/>
        <v>0</v>
      </c>
      <c r="AN67" s="164">
        <f t="shared" si="60"/>
        <v>0</v>
      </c>
      <c r="AO67" s="164">
        <f t="shared" si="60"/>
        <v>0</v>
      </c>
      <c r="AP67" s="97">
        <f t="shared" si="38"/>
        <v>0</v>
      </c>
      <c r="AQ67" s="157"/>
      <c r="AR67" s="1"/>
      <c r="AS67" s="1"/>
      <c r="AT67" s="1"/>
      <c r="AU67" s="1"/>
      <c r="AV67" s="1"/>
      <c r="AW67" s="1"/>
      <c r="AX67" s="1"/>
      <c r="AY67" s="1"/>
      <c r="AZ67" s="1"/>
      <c r="BA67" s="1"/>
      <c r="BB67" s="1"/>
      <c r="BC67" s="1"/>
      <c r="BD67" s="1"/>
      <c r="BE67" s="157"/>
      <c r="BF67" s="1"/>
      <c r="BG67" s="1"/>
      <c r="BH67" s="1"/>
      <c r="BI67" s="1"/>
      <c r="BJ67" s="1"/>
      <c r="BK67" s="1"/>
      <c r="BL67" s="1"/>
      <c r="BM67" s="1"/>
      <c r="BN67" s="1"/>
      <c r="BO67" s="1"/>
      <c r="BP67" s="1"/>
      <c r="BQ67" s="1"/>
      <c r="BR67" s="1"/>
      <c r="BS67" s="90"/>
    </row>
    <row r="68" spans="1:71" ht="15.6" x14ac:dyDescent="0.3">
      <c r="A68" s="171" t="str">
        <f t="shared" ref="A68:M68" si="61">A29</f>
        <v>Accounting &amp; legal</v>
      </c>
      <c r="B68" s="164">
        <f t="shared" si="61"/>
        <v>0</v>
      </c>
      <c r="C68" s="164">
        <f t="shared" si="61"/>
        <v>0</v>
      </c>
      <c r="D68" s="164">
        <f t="shared" si="61"/>
        <v>0</v>
      </c>
      <c r="E68" s="164">
        <f t="shared" si="61"/>
        <v>0</v>
      </c>
      <c r="F68" s="164">
        <f t="shared" si="61"/>
        <v>0</v>
      </c>
      <c r="G68" s="164">
        <f t="shared" si="61"/>
        <v>0</v>
      </c>
      <c r="H68" s="164">
        <f t="shared" si="61"/>
        <v>0</v>
      </c>
      <c r="I68" s="164">
        <f t="shared" si="61"/>
        <v>0</v>
      </c>
      <c r="J68" s="164">
        <f t="shared" si="61"/>
        <v>0</v>
      </c>
      <c r="K68" s="164">
        <f t="shared" si="61"/>
        <v>0</v>
      </c>
      <c r="L68" s="164">
        <f t="shared" si="61"/>
        <v>0</v>
      </c>
      <c r="M68" s="164">
        <f t="shared" si="61"/>
        <v>0</v>
      </c>
      <c r="N68" s="97">
        <f t="shared" si="34"/>
        <v>0</v>
      </c>
      <c r="O68" s="90"/>
      <c r="P68" s="164">
        <f t="shared" si="46"/>
        <v>0</v>
      </c>
      <c r="Q68" s="164">
        <f t="shared" ref="Q68:AA68" si="62">Q29</f>
        <v>0</v>
      </c>
      <c r="R68" s="164">
        <f t="shared" si="62"/>
        <v>0</v>
      </c>
      <c r="S68" s="164">
        <f t="shared" si="62"/>
        <v>0</v>
      </c>
      <c r="T68" s="164">
        <f t="shared" si="62"/>
        <v>0</v>
      </c>
      <c r="U68" s="164">
        <f t="shared" si="62"/>
        <v>0</v>
      </c>
      <c r="V68" s="164">
        <f t="shared" si="62"/>
        <v>0</v>
      </c>
      <c r="W68" s="164">
        <f t="shared" si="62"/>
        <v>0</v>
      </c>
      <c r="X68" s="164">
        <f t="shared" si="62"/>
        <v>0</v>
      </c>
      <c r="Y68" s="164">
        <f t="shared" si="62"/>
        <v>0</v>
      </c>
      <c r="Z68" s="164">
        <f t="shared" si="62"/>
        <v>0</v>
      </c>
      <c r="AA68" s="164">
        <f t="shared" si="62"/>
        <v>0</v>
      </c>
      <c r="AB68" s="97">
        <f t="shared" si="36"/>
        <v>0</v>
      </c>
      <c r="AC68" s="157"/>
      <c r="AD68" s="164">
        <f t="shared" ref="AD68:AO68" si="63">AD29</f>
        <v>0</v>
      </c>
      <c r="AE68" s="164">
        <f t="shared" si="63"/>
        <v>0</v>
      </c>
      <c r="AF68" s="164">
        <f t="shared" si="63"/>
        <v>0</v>
      </c>
      <c r="AG68" s="164">
        <f t="shared" si="63"/>
        <v>0</v>
      </c>
      <c r="AH68" s="164">
        <f t="shared" si="63"/>
        <v>0</v>
      </c>
      <c r="AI68" s="164">
        <f t="shared" si="63"/>
        <v>0</v>
      </c>
      <c r="AJ68" s="164">
        <f t="shared" si="63"/>
        <v>0</v>
      </c>
      <c r="AK68" s="164">
        <f t="shared" si="63"/>
        <v>0</v>
      </c>
      <c r="AL68" s="164">
        <f t="shared" si="63"/>
        <v>0</v>
      </c>
      <c r="AM68" s="164">
        <f t="shared" si="63"/>
        <v>0</v>
      </c>
      <c r="AN68" s="164">
        <f t="shared" si="63"/>
        <v>0</v>
      </c>
      <c r="AO68" s="164">
        <f t="shared" si="63"/>
        <v>0</v>
      </c>
      <c r="AP68" s="97">
        <f t="shared" si="38"/>
        <v>0</v>
      </c>
      <c r="AQ68" s="157"/>
      <c r="AR68" s="1"/>
      <c r="AS68" s="1"/>
      <c r="AT68" s="1"/>
      <c r="AU68" s="1"/>
      <c r="AV68" s="1"/>
      <c r="AW68" s="1"/>
      <c r="AX68" s="1"/>
      <c r="AY68" s="1"/>
      <c r="AZ68" s="1"/>
      <c r="BA68" s="1"/>
      <c r="BB68" s="1"/>
      <c r="BC68" s="1"/>
      <c r="BD68" s="1"/>
      <c r="BE68" s="157"/>
      <c r="BF68" s="1"/>
      <c r="BG68" s="1"/>
      <c r="BH68" s="1"/>
      <c r="BI68" s="1"/>
      <c r="BJ68" s="1"/>
      <c r="BK68" s="1"/>
      <c r="BL68" s="1"/>
      <c r="BM68" s="1"/>
      <c r="BN68" s="1"/>
      <c r="BO68" s="1"/>
      <c r="BP68" s="1"/>
      <c r="BQ68" s="1"/>
      <c r="BR68" s="1"/>
      <c r="BS68" s="90"/>
    </row>
    <row r="69" spans="1:71" ht="15.6" x14ac:dyDescent="0.3">
      <c r="A69" s="171" t="str">
        <f t="shared" ref="A69:M69" si="64">A30</f>
        <v>Rent</v>
      </c>
      <c r="B69" s="164">
        <f t="shared" si="64"/>
        <v>0</v>
      </c>
      <c r="C69" s="164">
        <f t="shared" si="64"/>
        <v>0</v>
      </c>
      <c r="D69" s="164">
        <f t="shared" si="64"/>
        <v>0</v>
      </c>
      <c r="E69" s="164">
        <f t="shared" si="64"/>
        <v>0</v>
      </c>
      <c r="F69" s="164">
        <f t="shared" si="64"/>
        <v>0</v>
      </c>
      <c r="G69" s="164">
        <f t="shared" si="64"/>
        <v>0</v>
      </c>
      <c r="H69" s="164">
        <f t="shared" si="64"/>
        <v>0</v>
      </c>
      <c r="I69" s="164">
        <f t="shared" si="64"/>
        <v>0</v>
      </c>
      <c r="J69" s="164">
        <f t="shared" si="64"/>
        <v>0</v>
      </c>
      <c r="K69" s="164">
        <f t="shared" si="64"/>
        <v>0</v>
      </c>
      <c r="L69" s="164">
        <f t="shared" si="64"/>
        <v>0</v>
      </c>
      <c r="M69" s="164">
        <f t="shared" si="64"/>
        <v>0</v>
      </c>
      <c r="N69" s="97">
        <f t="shared" si="34"/>
        <v>0</v>
      </c>
      <c r="O69" s="90"/>
      <c r="P69" s="164">
        <f t="shared" si="46"/>
        <v>0</v>
      </c>
      <c r="Q69" s="164">
        <f t="shared" ref="Q69:AA69" si="65">Q30</f>
        <v>0</v>
      </c>
      <c r="R69" s="164">
        <f t="shared" si="65"/>
        <v>0</v>
      </c>
      <c r="S69" s="164">
        <f t="shared" si="65"/>
        <v>0</v>
      </c>
      <c r="T69" s="164">
        <f t="shared" si="65"/>
        <v>0</v>
      </c>
      <c r="U69" s="164">
        <f t="shared" si="65"/>
        <v>0</v>
      </c>
      <c r="V69" s="164">
        <f t="shared" si="65"/>
        <v>0</v>
      </c>
      <c r="W69" s="164">
        <f t="shared" si="65"/>
        <v>0</v>
      </c>
      <c r="X69" s="164">
        <f t="shared" si="65"/>
        <v>0</v>
      </c>
      <c r="Y69" s="164">
        <f t="shared" si="65"/>
        <v>0</v>
      </c>
      <c r="Z69" s="164">
        <f t="shared" si="65"/>
        <v>0</v>
      </c>
      <c r="AA69" s="164">
        <f t="shared" si="65"/>
        <v>0</v>
      </c>
      <c r="AB69" s="97">
        <f t="shared" si="36"/>
        <v>0</v>
      </c>
      <c r="AC69" s="157"/>
      <c r="AD69" s="164">
        <f t="shared" ref="AD69:AO69" si="66">AD30</f>
        <v>0</v>
      </c>
      <c r="AE69" s="164">
        <f t="shared" si="66"/>
        <v>0</v>
      </c>
      <c r="AF69" s="164">
        <f t="shared" si="66"/>
        <v>0</v>
      </c>
      <c r="AG69" s="164">
        <f t="shared" si="66"/>
        <v>0</v>
      </c>
      <c r="AH69" s="164">
        <f t="shared" si="66"/>
        <v>0</v>
      </c>
      <c r="AI69" s="164">
        <f t="shared" si="66"/>
        <v>0</v>
      </c>
      <c r="AJ69" s="164">
        <f t="shared" si="66"/>
        <v>0</v>
      </c>
      <c r="AK69" s="164">
        <f t="shared" si="66"/>
        <v>0</v>
      </c>
      <c r="AL69" s="164">
        <f t="shared" si="66"/>
        <v>0</v>
      </c>
      <c r="AM69" s="164">
        <f t="shared" si="66"/>
        <v>0</v>
      </c>
      <c r="AN69" s="164">
        <f t="shared" si="66"/>
        <v>0</v>
      </c>
      <c r="AO69" s="164">
        <f t="shared" si="66"/>
        <v>0</v>
      </c>
      <c r="AP69" s="97">
        <f t="shared" si="38"/>
        <v>0</v>
      </c>
      <c r="AQ69" s="157"/>
      <c r="AR69" s="1"/>
      <c r="AS69" s="1"/>
      <c r="AT69" s="1"/>
      <c r="AU69" s="1"/>
      <c r="AV69" s="1"/>
      <c r="AW69" s="1"/>
      <c r="AX69" s="1"/>
      <c r="AY69" s="1"/>
      <c r="AZ69" s="1"/>
      <c r="BA69" s="1"/>
      <c r="BB69" s="1"/>
      <c r="BC69" s="1"/>
      <c r="BD69" s="1"/>
      <c r="BE69" s="157"/>
      <c r="BF69" s="1"/>
      <c r="BG69" s="1"/>
      <c r="BH69" s="1"/>
      <c r="BI69" s="1"/>
      <c r="BJ69" s="1"/>
      <c r="BK69" s="1"/>
      <c r="BL69" s="1"/>
      <c r="BM69" s="1"/>
      <c r="BN69" s="1"/>
      <c r="BO69" s="1"/>
      <c r="BP69" s="1"/>
      <c r="BQ69" s="1"/>
      <c r="BR69" s="1"/>
      <c r="BS69" s="90"/>
    </row>
    <row r="70" spans="1:71" ht="15.6" x14ac:dyDescent="0.3">
      <c r="A70" s="171" t="str">
        <f t="shared" ref="A70:M70" si="67">A31</f>
        <v>Telephone</v>
      </c>
      <c r="B70" s="164">
        <f t="shared" si="67"/>
        <v>0</v>
      </c>
      <c r="C70" s="164">
        <f t="shared" si="67"/>
        <v>0</v>
      </c>
      <c r="D70" s="164">
        <f t="shared" si="67"/>
        <v>0</v>
      </c>
      <c r="E70" s="164">
        <f t="shared" si="67"/>
        <v>0</v>
      </c>
      <c r="F70" s="164">
        <f t="shared" si="67"/>
        <v>0</v>
      </c>
      <c r="G70" s="164">
        <f t="shared" si="67"/>
        <v>0</v>
      </c>
      <c r="H70" s="164">
        <f t="shared" si="67"/>
        <v>0</v>
      </c>
      <c r="I70" s="164">
        <f t="shared" si="67"/>
        <v>0</v>
      </c>
      <c r="J70" s="164">
        <f t="shared" si="67"/>
        <v>0</v>
      </c>
      <c r="K70" s="164">
        <f t="shared" si="67"/>
        <v>0</v>
      </c>
      <c r="L70" s="164">
        <f t="shared" si="67"/>
        <v>0</v>
      </c>
      <c r="M70" s="164">
        <f t="shared" si="67"/>
        <v>0</v>
      </c>
      <c r="N70" s="97">
        <f t="shared" si="34"/>
        <v>0</v>
      </c>
      <c r="O70" s="90"/>
      <c r="P70" s="164">
        <f t="shared" si="46"/>
        <v>0</v>
      </c>
      <c r="Q70" s="164">
        <f t="shared" ref="Q70:AA70" si="68">Q31</f>
        <v>0</v>
      </c>
      <c r="R70" s="164">
        <f t="shared" si="68"/>
        <v>0</v>
      </c>
      <c r="S70" s="164">
        <f t="shared" si="68"/>
        <v>0</v>
      </c>
      <c r="T70" s="164">
        <f t="shared" si="68"/>
        <v>0</v>
      </c>
      <c r="U70" s="164">
        <f t="shared" si="68"/>
        <v>0</v>
      </c>
      <c r="V70" s="164">
        <f t="shared" si="68"/>
        <v>0</v>
      </c>
      <c r="W70" s="164">
        <f t="shared" si="68"/>
        <v>0</v>
      </c>
      <c r="X70" s="164">
        <f t="shared" si="68"/>
        <v>0</v>
      </c>
      <c r="Y70" s="164">
        <f t="shared" si="68"/>
        <v>0</v>
      </c>
      <c r="Z70" s="164">
        <f t="shared" si="68"/>
        <v>0</v>
      </c>
      <c r="AA70" s="164">
        <f t="shared" si="68"/>
        <v>0</v>
      </c>
      <c r="AB70" s="97">
        <f t="shared" si="36"/>
        <v>0</v>
      </c>
      <c r="AC70" s="157"/>
      <c r="AD70" s="164">
        <f t="shared" ref="AD70:AO70" si="69">AD31</f>
        <v>0</v>
      </c>
      <c r="AE70" s="164">
        <f t="shared" si="69"/>
        <v>0</v>
      </c>
      <c r="AF70" s="164">
        <f t="shared" si="69"/>
        <v>0</v>
      </c>
      <c r="AG70" s="164">
        <f t="shared" si="69"/>
        <v>0</v>
      </c>
      <c r="AH70" s="164">
        <f t="shared" si="69"/>
        <v>0</v>
      </c>
      <c r="AI70" s="164">
        <f t="shared" si="69"/>
        <v>0</v>
      </c>
      <c r="AJ70" s="164">
        <f t="shared" si="69"/>
        <v>0</v>
      </c>
      <c r="AK70" s="164">
        <f t="shared" si="69"/>
        <v>0</v>
      </c>
      <c r="AL70" s="164">
        <f t="shared" si="69"/>
        <v>0</v>
      </c>
      <c r="AM70" s="164">
        <f t="shared" si="69"/>
        <v>0</v>
      </c>
      <c r="AN70" s="164">
        <f t="shared" si="69"/>
        <v>0</v>
      </c>
      <c r="AO70" s="164">
        <f t="shared" si="69"/>
        <v>0</v>
      </c>
      <c r="AP70" s="97">
        <f t="shared" si="38"/>
        <v>0</v>
      </c>
      <c r="AQ70" s="157"/>
      <c r="AR70" s="1"/>
      <c r="AS70" s="1"/>
      <c r="AT70" s="1"/>
      <c r="AU70" s="1"/>
      <c r="AV70" s="1"/>
      <c r="AW70" s="1"/>
      <c r="AX70" s="1"/>
      <c r="AY70" s="1"/>
      <c r="AZ70" s="1"/>
      <c r="BA70" s="1"/>
      <c r="BB70" s="1"/>
      <c r="BC70" s="1"/>
      <c r="BD70" s="1"/>
      <c r="BE70" s="157"/>
      <c r="BF70" s="1"/>
      <c r="BG70" s="1"/>
      <c r="BH70" s="1"/>
      <c r="BI70" s="1"/>
      <c r="BJ70" s="1"/>
      <c r="BK70" s="1"/>
      <c r="BL70" s="1"/>
      <c r="BM70" s="1"/>
      <c r="BN70" s="1"/>
      <c r="BO70" s="1"/>
      <c r="BP70" s="1"/>
      <c r="BQ70" s="1"/>
      <c r="BR70" s="1"/>
      <c r="BS70" s="90"/>
    </row>
    <row r="71" spans="1:71" ht="15.6" x14ac:dyDescent="0.3">
      <c r="A71" s="171" t="str">
        <f t="shared" ref="A71:M71" si="70">A32</f>
        <v>Utilities</v>
      </c>
      <c r="B71" s="164">
        <f t="shared" si="70"/>
        <v>0</v>
      </c>
      <c r="C71" s="164">
        <f t="shared" si="70"/>
        <v>0</v>
      </c>
      <c r="D71" s="164">
        <f t="shared" si="70"/>
        <v>0</v>
      </c>
      <c r="E71" s="164">
        <f t="shared" si="70"/>
        <v>0</v>
      </c>
      <c r="F71" s="164">
        <f t="shared" si="70"/>
        <v>0</v>
      </c>
      <c r="G71" s="164">
        <f t="shared" si="70"/>
        <v>0</v>
      </c>
      <c r="H71" s="164">
        <f t="shared" si="70"/>
        <v>0</v>
      </c>
      <c r="I71" s="164">
        <f t="shared" si="70"/>
        <v>0</v>
      </c>
      <c r="J71" s="164">
        <f t="shared" si="70"/>
        <v>0</v>
      </c>
      <c r="K71" s="164">
        <f t="shared" si="70"/>
        <v>0</v>
      </c>
      <c r="L71" s="164">
        <f t="shared" si="70"/>
        <v>0</v>
      </c>
      <c r="M71" s="164">
        <f t="shared" si="70"/>
        <v>0</v>
      </c>
      <c r="N71" s="97">
        <f t="shared" si="34"/>
        <v>0</v>
      </c>
      <c r="O71" s="90"/>
      <c r="P71" s="164">
        <f t="shared" si="46"/>
        <v>0</v>
      </c>
      <c r="Q71" s="164">
        <f t="shared" ref="Q71:AA71" si="71">Q32</f>
        <v>0</v>
      </c>
      <c r="R71" s="164">
        <f t="shared" si="71"/>
        <v>0</v>
      </c>
      <c r="S71" s="164">
        <f t="shared" si="71"/>
        <v>0</v>
      </c>
      <c r="T71" s="164">
        <f t="shared" si="71"/>
        <v>0</v>
      </c>
      <c r="U71" s="164">
        <f t="shared" si="71"/>
        <v>0</v>
      </c>
      <c r="V71" s="164">
        <f t="shared" si="71"/>
        <v>0</v>
      </c>
      <c r="W71" s="164">
        <f t="shared" si="71"/>
        <v>0</v>
      </c>
      <c r="X71" s="164">
        <f t="shared" si="71"/>
        <v>0</v>
      </c>
      <c r="Y71" s="164">
        <f t="shared" si="71"/>
        <v>0</v>
      </c>
      <c r="Z71" s="164">
        <f t="shared" si="71"/>
        <v>0</v>
      </c>
      <c r="AA71" s="164">
        <f t="shared" si="71"/>
        <v>0</v>
      </c>
      <c r="AB71" s="97">
        <f t="shared" si="36"/>
        <v>0</v>
      </c>
      <c r="AC71" s="157"/>
      <c r="AD71" s="164">
        <f t="shared" ref="AD71:AO71" si="72">AD32</f>
        <v>0</v>
      </c>
      <c r="AE71" s="164">
        <f t="shared" si="72"/>
        <v>0</v>
      </c>
      <c r="AF71" s="164">
        <f t="shared" si="72"/>
        <v>0</v>
      </c>
      <c r="AG71" s="164">
        <f t="shared" si="72"/>
        <v>0</v>
      </c>
      <c r="AH71" s="164">
        <f t="shared" si="72"/>
        <v>0</v>
      </c>
      <c r="AI71" s="164">
        <f t="shared" si="72"/>
        <v>0</v>
      </c>
      <c r="AJ71" s="164">
        <f t="shared" si="72"/>
        <v>0</v>
      </c>
      <c r="AK71" s="164">
        <f t="shared" si="72"/>
        <v>0</v>
      </c>
      <c r="AL71" s="164">
        <f t="shared" si="72"/>
        <v>0</v>
      </c>
      <c r="AM71" s="164">
        <f t="shared" si="72"/>
        <v>0</v>
      </c>
      <c r="AN71" s="164">
        <f t="shared" si="72"/>
        <v>0</v>
      </c>
      <c r="AO71" s="164">
        <f t="shared" si="72"/>
        <v>0</v>
      </c>
      <c r="AP71" s="97">
        <f t="shared" si="38"/>
        <v>0</v>
      </c>
      <c r="AQ71" s="157"/>
      <c r="AR71" s="1"/>
      <c r="AS71" s="1"/>
      <c r="AT71" s="1"/>
      <c r="AU71" s="1"/>
      <c r="AV71" s="1"/>
      <c r="AW71" s="1"/>
      <c r="AX71" s="1"/>
      <c r="AY71" s="1"/>
      <c r="AZ71" s="1"/>
      <c r="BA71" s="1"/>
      <c r="BB71" s="1"/>
      <c r="BC71" s="1"/>
      <c r="BD71" s="1"/>
      <c r="BE71" s="157"/>
      <c r="BF71" s="1"/>
      <c r="BG71" s="1"/>
      <c r="BH71" s="1"/>
      <c r="BI71" s="1"/>
      <c r="BJ71" s="1"/>
      <c r="BK71" s="1"/>
      <c r="BL71" s="1"/>
      <c r="BM71" s="1"/>
      <c r="BN71" s="1"/>
      <c r="BO71" s="1"/>
      <c r="BP71" s="1"/>
      <c r="BQ71" s="1"/>
      <c r="BR71" s="1"/>
      <c r="BS71" s="90"/>
    </row>
    <row r="72" spans="1:71" ht="15.6" x14ac:dyDescent="0.3">
      <c r="A72" s="171" t="str">
        <f t="shared" ref="A72:M72" si="73">A33</f>
        <v>Insurance</v>
      </c>
      <c r="B72" s="164">
        <f t="shared" si="73"/>
        <v>0</v>
      </c>
      <c r="C72" s="164">
        <f t="shared" si="73"/>
        <v>0</v>
      </c>
      <c r="D72" s="164">
        <f t="shared" si="73"/>
        <v>0</v>
      </c>
      <c r="E72" s="164">
        <f t="shared" si="73"/>
        <v>0</v>
      </c>
      <c r="F72" s="164">
        <f t="shared" si="73"/>
        <v>0</v>
      </c>
      <c r="G72" s="164">
        <f t="shared" si="73"/>
        <v>0</v>
      </c>
      <c r="H72" s="164">
        <f t="shared" si="73"/>
        <v>0</v>
      </c>
      <c r="I72" s="164">
        <f t="shared" si="73"/>
        <v>0</v>
      </c>
      <c r="J72" s="164">
        <f t="shared" si="73"/>
        <v>0</v>
      </c>
      <c r="K72" s="164">
        <f t="shared" si="73"/>
        <v>0</v>
      </c>
      <c r="L72" s="164">
        <f t="shared" si="73"/>
        <v>0</v>
      </c>
      <c r="M72" s="164">
        <f t="shared" si="73"/>
        <v>0</v>
      </c>
      <c r="N72" s="97">
        <f t="shared" si="34"/>
        <v>0</v>
      </c>
      <c r="O72" s="90"/>
      <c r="P72" s="164">
        <f t="shared" si="46"/>
        <v>0</v>
      </c>
      <c r="Q72" s="164">
        <f t="shared" ref="Q72:AA72" si="74">Q33</f>
        <v>0</v>
      </c>
      <c r="R72" s="164">
        <f t="shared" si="74"/>
        <v>0</v>
      </c>
      <c r="S72" s="164">
        <f t="shared" si="74"/>
        <v>0</v>
      </c>
      <c r="T72" s="164">
        <f t="shared" si="74"/>
        <v>0</v>
      </c>
      <c r="U72" s="164">
        <f t="shared" si="74"/>
        <v>0</v>
      </c>
      <c r="V72" s="164">
        <f t="shared" si="74"/>
        <v>0</v>
      </c>
      <c r="W72" s="164">
        <f t="shared" si="74"/>
        <v>0</v>
      </c>
      <c r="X72" s="164">
        <f t="shared" si="74"/>
        <v>0</v>
      </c>
      <c r="Y72" s="164">
        <f t="shared" si="74"/>
        <v>0</v>
      </c>
      <c r="Z72" s="164">
        <f t="shared" si="74"/>
        <v>0</v>
      </c>
      <c r="AA72" s="164">
        <f t="shared" si="74"/>
        <v>0</v>
      </c>
      <c r="AB72" s="97">
        <f t="shared" si="36"/>
        <v>0</v>
      </c>
      <c r="AC72" s="157"/>
      <c r="AD72" s="164">
        <f t="shared" ref="AD72:AO72" si="75">AD33</f>
        <v>0</v>
      </c>
      <c r="AE72" s="164">
        <f t="shared" si="75"/>
        <v>0</v>
      </c>
      <c r="AF72" s="164">
        <f t="shared" si="75"/>
        <v>0</v>
      </c>
      <c r="AG72" s="164">
        <f t="shared" si="75"/>
        <v>0</v>
      </c>
      <c r="AH72" s="164">
        <f t="shared" si="75"/>
        <v>0</v>
      </c>
      <c r="AI72" s="164">
        <f t="shared" si="75"/>
        <v>0</v>
      </c>
      <c r="AJ72" s="164">
        <f t="shared" si="75"/>
        <v>0</v>
      </c>
      <c r="AK72" s="164">
        <f t="shared" si="75"/>
        <v>0</v>
      </c>
      <c r="AL72" s="164">
        <f t="shared" si="75"/>
        <v>0</v>
      </c>
      <c r="AM72" s="164">
        <f t="shared" si="75"/>
        <v>0</v>
      </c>
      <c r="AN72" s="164">
        <f t="shared" si="75"/>
        <v>0</v>
      </c>
      <c r="AO72" s="164">
        <f t="shared" si="75"/>
        <v>0</v>
      </c>
      <c r="AP72" s="97">
        <f t="shared" si="38"/>
        <v>0</v>
      </c>
      <c r="AQ72" s="157"/>
      <c r="AR72" s="1"/>
      <c r="AS72" s="1"/>
      <c r="AT72" s="1"/>
      <c r="AU72" s="1"/>
      <c r="AV72" s="1"/>
      <c r="AW72" s="1"/>
      <c r="AX72" s="1"/>
      <c r="AY72" s="1"/>
      <c r="AZ72" s="1"/>
      <c r="BA72" s="1"/>
      <c r="BB72" s="1"/>
      <c r="BC72" s="1"/>
      <c r="BD72" s="1"/>
      <c r="BE72" s="157"/>
      <c r="BF72" s="1"/>
      <c r="BG72" s="1"/>
      <c r="BH72" s="1"/>
      <c r="BI72" s="1"/>
      <c r="BJ72" s="1"/>
      <c r="BK72" s="1"/>
      <c r="BL72" s="1"/>
      <c r="BM72" s="1"/>
      <c r="BN72" s="1"/>
      <c r="BO72" s="1"/>
      <c r="BP72" s="1"/>
      <c r="BQ72" s="1"/>
      <c r="BR72" s="1"/>
      <c r="BS72" s="90"/>
    </row>
    <row r="73" spans="1:71" ht="15.6" x14ac:dyDescent="0.3">
      <c r="A73" s="171" t="str">
        <f t="shared" ref="A73:M73" si="76">A34</f>
        <v>Taxes (real estate, etc.)</v>
      </c>
      <c r="B73" s="164">
        <f t="shared" si="76"/>
        <v>0</v>
      </c>
      <c r="C73" s="164">
        <f t="shared" si="76"/>
        <v>0</v>
      </c>
      <c r="D73" s="164">
        <f t="shared" si="76"/>
        <v>0</v>
      </c>
      <c r="E73" s="164">
        <f t="shared" si="76"/>
        <v>0</v>
      </c>
      <c r="F73" s="164">
        <f t="shared" si="76"/>
        <v>0</v>
      </c>
      <c r="G73" s="164">
        <f t="shared" si="76"/>
        <v>0</v>
      </c>
      <c r="H73" s="164">
        <f t="shared" si="76"/>
        <v>0</v>
      </c>
      <c r="I73" s="164">
        <f t="shared" si="76"/>
        <v>0</v>
      </c>
      <c r="J73" s="164">
        <f t="shared" si="76"/>
        <v>0</v>
      </c>
      <c r="K73" s="164">
        <f t="shared" si="76"/>
        <v>0</v>
      </c>
      <c r="L73" s="164">
        <f t="shared" si="76"/>
        <v>0</v>
      </c>
      <c r="M73" s="164">
        <f t="shared" si="76"/>
        <v>0</v>
      </c>
      <c r="N73" s="97">
        <f t="shared" si="34"/>
        <v>0</v>
      </c>
      <c r="O73" s="90"/>
      <c r="P73" s="164">
        <f t="shared" si="46"/>
        <v>0</v>
      </c>
      <c r="Q73" s="164">
        <f t="shared" ref="Q73:AA73" si="77">Q34</f>
        <v>0</v>
      </c>
      <c r="R73" s="164">
        <f t="shared" si="77"/>
        <v>0</v>
      </c>
      <c r="S73" s="164">
        <f t="shared" si="77"/>
        <v>0</v>
      </c>
      <c r="T73" s="164">
        <f t="shared" si="77"/>
        <v>0</v>
      </c>
      <c r="U73" s="164">
        <f t="shared" si="77"/>
        <v>0</v>
      </c>
      <c r="V73" s="164">
        <f t="shared" si="77"/>
        <v>0</v>
      </c>
      <c r="W73" s="164">
        <f t="shared" si="77"/>
        <v>0</v>
      </c>
      <c r="X73" s="164">
        <f t="shared" si="77"/>
        <v>0</v>
      </c>
      <c r="Y73" s="164">
        <f t="shared" si="77"/>
        <v>0</v>
      </c>
      <c r="Z73" s="164">
        <f t="shared" si="77"/>
        <v>0</v>
      </c>
      <c r="AA73" s="164">
        <f t="shared" si="77"/>
        <v>0</v>
      </c>
      <c r="AB73" s="97">
        <f t="shared" si="36"/>
        <v>0</v>
      </c>
      <c r="AC73" s="157"/>
      <c r="AD73" s="164">
        <f t="shared" ref="AD73:AO73" si="78">AD34</f>
        <v>0</v>
      </c>
      <c r="AE73" s="164">
        <f t="shared" si="78"/>
        <v>0</v>
      </c>
      <c r="AF73" s="164">
        <f t="shared" si="78"/>
        <v>0</v>
      </c>
      <c r="AG73" s="164">
        <f t="shared" si="78"/>
        <v>0</v>
      </c>
      <c r="AH73" s="164">
        <f t="shared" si="78"/>
        <v>0</v>
      </c>
      <c r="AI73" s="164">
        <f t="shared" si="78"/>
        <v>0</v>
      </c>
      <c r="AJ73" s="164">
        <f t="shared" si="78"/>
        <v>0</v>
      </c>
      <c r="AK73" s="164">
        <f t="shared" si="78"/>
        <v>0</v>
      </c>
      <c r="AL73" s="164">
        <f t="shared" si="78"/>
        <v>0</v>
      </c>
      <c r="AM73" s="164">
        <f t="shared" si="78"/>
        <v>0</v>
      </c>
      <c r="AN73" s="164">
        <f t="shared" si="78"/>
        <v>0</v>
      </c>
      <c r="AO73" s="164">
        <f t="shared" si="78"/>
        <v>0</v>
      </c>
      <c r="AP73" s="97">
        <f t="shared" si="38"/>
        <v>0</v>
      </c>
      <c r="AQ73" s="157"/>
      <c r="AR73" s="1"/>
      <c r="AS73" s="1"/>
      <c r="AT73" s="1"/>
      <c r="AU73" s="1"/>
      <c r="AV73" s="1"/>
      <c r="AW73" s="1"/>
      <c r="AX73" s="1"/>
      <c r="AY73" s="1"/>
      <c r="AZ73" s="1"/>
      <c r="BA73" s="1"/>
      <c r="BB73" s="1"/>
      <c r="BC73" s="1"/>
      <c r="BD73" s="1"/>
      <c r="BE73" s="157"/>
      <c r="BF73" s="1"/>
      <c r="BG73" s="1"/>
      <c r="BH73" s="1"/>
      <c r="BI73" s="1"/>
      <c r="BJ73" s="1"/>
      <c r="BK73" s="1"/>
      <c r="BL73" s="1"/>
      <c r="BM73" s="1"/>
      <c r="BN73" s="1"/>
      <c r="BO73" s="1"/>
      <c r="BP73" s="1"/>
      <c r="BQ73" s="1"/>
      <c r="BR73" s="1"/>
      <c r="BS73" s="90"/>
    </row>
    <row r="74" spans="1:71" ht="15.6" x14ac:dyDescent="0.3">
      <c r="A74" s="171" t="str">
        <f t="shared" ref="A74:M74" si="79">A35</f>
        <v>Interest</v>
      </c>
      <c r="B74" s="164">
        <f t="shared" si="79"/>
        <v>0</v>
      </c>
      <c r="C74" s="164">
        <f t="shared" si="79"/>
        <v>0</v>
      </c>
      <c r="D74" s="164">
        <f t="shared" si="79"/>
        <v>0</v>
      </c>
      <c r="E74" s="164">
        <f t="shared" si="79"/>
        <v>0</v>
      </c>
      <c r="F74" s="164">
        <f t="shared" si="79"/>
        <v>0</v>
      </c>
      <c r="G74" s="164">
        <f t="shared" si="79"/>
        <v>0</v>
      </c>
      <c r="H74" s="164">
        <f t="shared" si="79"/>
        <v>0</v>
      </c>
      <c r="I74" s="164">
        <f t="shared" si="79"/>
        <v>0</v>
      </c>
      <c r="J74" s="164">
        <f t="shared" si="79"/>
        <v>0</v>
      </c>
      <c r="K74" s="164">
        <f t="shared" si="79"/>
        <v>0</v>
      </c>
      <c r="L74" s="164">
        <f t="shared" si="79"/>
        <v>0</v>
      </c>
      <c r="M74" s="164">
        <f t="shared" si="79"/>
        <v>0</v>
      </c>
      <c r="N74" s="97">
        <f t="shared" si="34"/>
        <v>0</v>
      </c>
      <c r="O74" s="90"/>
      <c r="P74" s="164">
        <f t="shared" si="46"/>
        <v>0</v>
      </c>
      <c r="Q74" s="164">
        <f t="shared" ref="Q74:AA74" si="80">Q35</f>
        <v>0</v>
      </c>
      <c r="R74" s="164">
        <f t="shared" si="80"/>
        <v>0</v>
      </c>
      <c r="S74" s="164">
        <f t="shared" si="80"/>
        <v>0</v>
      </c>
      <c r="T74" s="164">
        <f t="shared" si="80"/>
        <v>0</v>
      </c>
      <c r="U74" s="164">
        <f t="shared" si="80"/>
        <v>0</v>
      </c>
      <c r="V74" s="164">
        <f t="shared" si="80"/>
        <v>0</v>
      </c>
      <c r="W74" s="164">
        <f t="shared" si="80"/>
        <v>0</v>
      </c>
      <c r="X74" s="164">
        <f t="shared" si="80"/>
        <v>0</v>
      </c>
      <c r="Y74" s="164">
        <f t="shared" si="80"/>
        <v>0</v>
      </c>
      <c r="Z74" s="164">
        <f t="shared" si="80"/>
        <v>0</v>
      </c>
      <c r="AA74" s="164">
        <f t="shared" si="80"/>
        <v>0</v>
      </c>
      <c r="AB74" s="97">
        <f t="shared" si="36"/>
        <v>0</v>
      </c>
      <c r="AC74" s="157"/>
      <c r="AD74" s="164">
        <f t="shared" ref="AD74:AO74" si="81">AD35</f>
        <v>0</v>
      </c>
      <c r="AE74" s="164">
        <f t="shared" si="81"/>
        <v>0</v>
      </c>
      <c r="AF74" s="164">
        <f t="shared" si="81"/>
        <v>0</v>
      </c>
      <c r="AG74" s="164">
        <f t="shared" si="81"/>
        <v>0</v>
      </c>
      <c r="AH74" s="164">
        <f t="shared" si="81"/>
        <v>0</v>
      </c>
      <c r="AI74" s="164">
        <f t="shared" si="81"/>
        <v>0</v>
      </c>
      <c r="AJ74" s="164">
        <f t="shared" si="81"/>
        <v>0</v>
      </c>
      <c r="AK74" s="164">
        <f t="shared" si="81"/>
        <v>0</v>
      </c>
      <c r="AL74" s="164">
        <f t="shared" si="81"/>
        <v>0</v>
      </c>
      <c r="AM74" s="164">
        <f t="shared" si="81"/>
        <v>0</v>
      </c>
      <c r="AN74" s="164">
        <f t="shared" si="81"/>
        <v>0</v>
      </c>
      <c r="AO74" s="164">
        <f t="shared" si="81"/>
        <v>0</v>
      </c>
      <c r="AP74" s="97">
        <f t="shared" si="38"/>
        <v>0</v>
      </c>
      <c r="AQ74" s="157"/>
      <c r="AR74" s="1"/>
      <c r="AS74" s="1"/>
      <c r="AT74" s="1"/>
      <c r="AU74" s="1"/>
      <c r="AV74" s="1"/>
      <c r="AW74" s="1"/>
      <c r="AX74" s="1"/>
      <c r="AY74" s="1"/>
      <c r="AZ74" s="1"/>
      <c r="BA74" s="1"/>
      <c r="BB74" s="1"/>
      <c r="BC74" s="1"/>
      <c r="BD74" s="1"/>
      <c r="BE74" s="157"/>
      <c r="BF74" s="1"/>
      <c r="BG74" s="1"/>
      <c r="BH74" s="1"/>
      <c r="BI74" s="1"/>
      <c r="BJ74" s="1"/>
      <c r="BK74" s="1"/>
      <c r="BL74" s="1"/>
      <c r="BM74" s="1"/>
      <c r="BN74" s="1"/>
      <c r="BO74" s="1"/>
      <c r="BP74" s="1"/>
      <c r="BQ74" s="1"/>
      <c r="BR74" s="1"/>
      <c r="BS74" s="90"/>
    </row>
    <row r="75" spans="1:71" ht="15.6" x14ac:dyDescent="0.3">
      <c r="A75" s="171" t="str">
        <f t="shared" ref="A75:M75" si="82">A36</f>
        <v>Other expenses (specify)</v>
      </c>
      <c r="B75" s="164">
        <f t="shared" si="82"/>
        <v>0</v>
      </c>
      <c r="C75" s="164">
        <f t="shared" si="82"/>
        <v>0</v>
      </c>
      <c r="D75" s="164">
        <f t="shared" si="82"/>
        <v>0</v>
      </c>
      <c r="E75" s="164">
        <f t="shared" si="82"/>
        <v>0</v>
      </c>
      <c r="F75" s="164">
        <f t="shared" si="82"/>
        <v>0</v>
      </c>
      <c r="G75" s="164">
        <f t="shared" si="82"/>
        <v>0</v>
      </c>
      <c r="H75" s="164">
        <f t="shared" si="82"/>
        <v>0</v>
      </c>
      <c r="I75" s="164">
        <f t="shared" si="82"/>
        <v>0</v>
      </c>
      <c r="J75" s="164">
        <f t="shared" si="82"/>
        <v>0</v>
      </c>
      <c r="K75" s="164">
        <f t="shared" si="82"/>
        <v>0</v>
      </c>
      <c r="L75" s="164">
        <f t="shared" si="82"/>
        <v>0</v>
      </c>
      <c r="M75" s="164">
        <f t="shared" si="82"/>
        <v>0</v>
      </c>
      <c r="N75" s="97">
        <f t="shared" si="34"/>
        <v>0</v>
      </c>
      <c r="O75" s="90"/>
      <c r="P75" s="164">
        <f t="shared" si="46"/>
        <v>0</v>
      </c>
      <c r="Q75" s="164">
        <f t="shared" ref="Q75:AA75" si="83">Q36</f>
        <v>0</v>
      </c>
      <c r="R75" s="164">
        <f t="shared" si="83"/>
        <v>0</v>
      </c>
      <c r="S75" s="164">
        <f t="shared" si="83"/>
        <v>0</v>
      </c>
      <c r="T75" s="164">
        <f t="shared" si="83"/>
        <v>0</v>
      </c>
      <c r="U75" s="164">
        <f t="shared" si="83"/>
        <v>0</v>
      </c>
      <c r="V75" s="164">
        <f t="shared" si="83"/>
        <v>0</v>
      </c>
      <c r="W75" s="164">
        <f t="shared" si="83"/>
        <v>0</v>
      </c>
      <c r="X75" s="164">
        <f t="shared" si="83"/>
        <v>0</v>
      </c>
      <c r="Y75" s="164">
        <f t="shared" si="83"/>
        <v>0</v>
      </c>
      <c r="Z75" s="164">
        <f t="shared" si="83"/>
        <v>0</v>
      </c>
      <c r="AA75" s="164">
        <f t="shared" si="83"/>
        <v>0</v>
      </c>
      <c r="AB75" s="97">
        <f t="shared" si="36"/>
        <v>0</v>
      </c>
      <c r="AC75" s="157"/>
      <c r="AD75" s="164">
        <f t="shared" ref="AD75:AO75" si="84">AD36</f>
        <v>0</v>
      </c>
      <c r="AE75" s="164">
        <f t="shared" si="84"/>
        <v>0</v>
      </c>
      <c r="AF75" s="164">
        <f t="shared" si="84"/>
        <v>0</v>
      </c>
      <c r="AG75" s="164">
        <f t="shared" si="84"/>
        <v>0</v>
      </c>
      <c r="AH75" s="164">
        <f t="shared" si="84"/>
        <v>0</v>
      </c>
      <c r="AI75" s="164">
        <f t="shared" si="84"/>
        <v>0</v>
      </c>
      <c r="AJ75" s="164">
        <f t="shared" si="84"/>
        <v>0</v>
      </c>
      <c r="AK75" s="164">
        <f t="shared" si="84"/>
        <v>0</v>
      </c>
      <c r="AL75" s="164">
        <f t="shared" si="84"/>
        <v>0</v>
      </c>
      <c r="AM75" s="164">
        <f t="shared" si="84"/>
        <v>0</v>
      </c>
      <c r="AN75" s="164">
        <f t="shared" si="84"/>
        <v>0</v>
      </c>
      <c r="AO75" s="164">
        <f t="shared" si="84"/>
        <v>0</v>
      </c>
      <c r="AP75" s="97">
        <f t="shared" si="38"/>
        <v>0</v>
      </c>
      <c r="AQ75" s="157"/>
      <c r="AR75" s="1"/>
      <c r="AS75" s="1"/>
      <c r="AT75" s="1"/>
      <c r="AU75" s="1"/>
      <c r="AV75" s="1"/>
      <c r="AW75" s="1"/>
      <c r="AX75" s="1"/>
      <c r="AY75" s="1"/>
      <c r="AZ75" s="1"/>
      <c r="BA75" s="1"/>
      <c r="BB75" s="1"/>
      <c r="BC75" s="1"/>
      <c r="BD75" s="1"/>
      <c r="BE75" s="157"/>
      <c r="BF75" s="1"/>
      <c r="BG75" s="1"/>
      <c r="BH75" s="1"/>
      <c r="BI75" s="1"/>
      <c r="BJ75" s="1"/>
      <c r="BK75" s="1"/>
      <c r="BL75" s="1"/>
      <c r="BM75" s="1"/>
      <c r="BN75" s="1"/>
      <c r="BO75" s="1"/>
      <c r="BP75" s="1"/>
      <c r="BQ75" s="1"/>
      <c r="BR75" s="1"/>
      <c r="BS75" s="90"/>
    </row>
    <row r="76" spans="1:71" ht="15.6" x14ac:dyDescent="0.3">
      <c r="A76" s="171" t="str">
        <f t="shared" ref="A76:M76" si="85">A37</f>
        <v>Other (specify)</v>
      </c>
      <c r="B76" s="164">
        <f t="shared" si="85"/>
        <v>0</v>
      </c>
      <c r="C76" s="164">
        <f t="shared" si="85"/>
        <v>0</v>
      </c>
      <c r="D76" s="164">
        <f t="shared" si="85"/>
        <v>0</v>
      </c>
      <c r="E76" s="164">
        <f t="shared" si="85"/>
        <v>0</v>
      </c>
      <c r="F76" s="164">
        <f t="shared" si="85"/>
        <v>0</v>
      </c>
      <c r="G76" s="164">
        <f t="shared" si="85"/>
        <v>0</v>
      </c>
      <c r="H76" s="164">
        <f t="shared" si="85"/>
        <v>0</v>
      </c>
      <c r="I76" s="164">
        <f t="shared" si="85"/>
        <v>0</v>
      </c>
      <c r="J76" s="164">
        <f t="shared" si="85"/>
        <v>0</v>
      </c>
      <c r="K76" s="164">
        <f t="shared" si="85"/>
        <v>0</v>
      </c>
      <c r="L76" s="164">
        <f t="shared" si="85"/>
        <v>0</v>
      </c>
      <c r="M76" s="164">
        <f t="shared" si="85"/>
        <v>0</v>
      </c>
      <c r="N76" s="97">
        <f t="shared" si="34"/>
        <v>0</v>
      </c>
      <c r="O76" s="90"/>
      <c r="P76" s="164">
        <f t="shared" si="46"/>
        <v>0</v>
      </c>
      <c r="Q76" s="164">
        <f t="shared" ref="Q76:AA76" si="86">Q37</f>
        <v>0</v>
      </c>
      <c r="R76" s="164">
        <f t="shared" si="86"/>
        <v>0</v>
      </c>
      <c r="S76" s="164">
        <f t="shared" si="86"/>
        <v>0</v>
      </c>
      <c r="T76" s="164">
        <f t="shared" si="86"/>
        <v>0</v>
      </c>
      <c r="U76" s="164">
        <f t="shared" si="86"/>
        <v>0</v>
      </c>
      <c r="V76" s="164">
        <f t="shared" si="86"/>
        <v>0</v>
      </c>
      <c r="W76" s="164">
        <f t="shared" si="86"/>
        <v>0</v>
      </c>
      <c r="X76" s="164">
        <f t="shared" si="86"/>
        <v>0</v>
      </c>
      <c r="Y76" s="164">
        <f t="shared" si="86"/>
        <v>0</v>
      </c>
      <c r="Z76" s="164">
        <f t="shared" si="86"/>
        <v>0</v>
      </c>
      <c r="AA76" s="164">
        <f t="shared" si="86"/>
        <v>0</v>
      </c>
      <c r="AB76" s="97">
        <f t="shared" si="36"/>
        <v>0</v>
      </c>
      <c r="AC76" s="157"/>
      <c r="AD76" s="164">
        <f t="shared" ref="AD76:AO76" si="87">AD37</f>
        <v>0</v>
      </c>
      <c r="AE76" s="164">
        <f t="shared" si="87"/>
        <v>0</v>
      </c>
      <c r="AF76" s="164">
        <f t="shared" si="87"/>
        <v>0</v>
      </c>
      <c r="AG76" s="164">
        <f t="shared" si="87"/>
        <v>0</v>
      </c>
      <c r="AH76" s="164">
        <f t="shared" si="87"/>
        <v>0</v>
      </c>
      <c r="AI76" s="164">
        <f t="shared" si="87"/>
        <v>0</v>
      </c>
      <c r="AJ76" s="164">
        <f t="shared" si="87"/>
        <v>0</v>
      </c>
      <c r="AK76" s="164">
        <f t="shared" si="87"/>
        <v>0</v>
      </c>
      <c r="AL76" s="164">
        <f t="shared" si="87"/>
        <v>0</v>
      </c>
      <c r="AM76" s="164">
        <f t="shared" si="87"/>
        <v>0</v>
      </c>
      <c r="AN76" s="164">
        <f t="shared" si="87"/>
        <v>0</v>
      </c>
      <c r="AO76" s="164">
        <f t="shared" si="87"/>
        <v>0</v>
      </c>
      <c r="AP76" s="97">
        <f t="shared" si="38"/>
        <v>0</v>
      </c>
      <c r="AQ76" s="157"/>
      <c r="AR76" s="1"/>
      <c r="AS76" s="1"/>
      <c r="AT76" s="1"/>
      <c r="AU76" s="1"/>
      <c r="AV76" s="1"/>
      <c r="AW76" s="1"/>
      <c r="AX76" s="1"/>
      <c r="AY76" s="1"/>
      <c r="AZ76" s="1"/>
      <c r="BA76" s="1"/>
      <c r="BB76" s="1"/>
      <c r="BC76" s="1"/>
      <c r="BD76" s="1"/>
      <c r="BE76" s="157"/>
      <c r="BF76" s="1"/>
      <c r="BG76" s="1"/>
      <c r="BH76" s="1"/>
      <c r="BI76" s="1"/>
      <c r="BJ76" s="1"/>
      <c r="BK76" s="1"/>
      <c r="BL76" s="1"/>
      <c r="BM76" s="1"/>
      <c r="BN76" s="1"/>
      <c r="BO76" s="1"/>
      <c r="BP76" s="1"/>
      <c r="BQ76" s="1"/>
      <c r="BR76" s="1"/>
      <c r="BS76" s="90"/>
    </row>
    <row r="77" spans="1:71" ht="15.6" x14ac:dyDescent="0.3">
      <c r="A77" s="171" t="str">
        <f t="shared" ref="A77:M77" si="88">A38</f>
        <v>Other (specify)</v>
      </c>
      <c r="B77" s="164">
        <f t="shared" si="88"/>
        <v>0</v>
      </c>
      <c r="C77" s="164">
        <f t="shared" si="88"/>
        <v>0</v>
      </c>
      <c r="D77" s="164">
        <f t="shared" si="88"/>
        <v>0</v>
      </c>
      <c r="E77" s="164">
        <f t="shared" si="88"/>
        <v>0</v>
      </c>
      <c r="F77" s="164">
        <f t="shared" si="88"/>
        <v>0</v>
      </c>
      <c r="G77" s="164">
        <f t="shared" si="88"/>
        <v>0</v>
      </c>
      <c r="H77" s="164">
        <f t="shared" si="88"/>
        <v>0</v>
      </c>
      <c r="I77" s="164">
        <f t="shared" si="88"/>
        <v>0</v>
      </c>
      <c r="J77" s="164">
        <f t="shared" si="88"/>
        <v>0</v>
      </c>
      <c r="K77" s="164">
        <f t="shared" si="88"/>
        <v>0</v>
      </c>
      <c r="L77" s="164">
        <f t="shared" si="88"/>
        <v>0</v>
      </c>
      <c r="M77" s="164">
        <f t="shared" si="88"/>
        <v>0</v>
      </c>
      <c r="N77" s="97">
        <f t="shared" si="34"/>
        <v>0</v>
      </c>
      <c r="O77" s="90"/>
      <c r="P77" s="164">
        <f t="shared" si="46"/>
        <v>0</v>
      </c>
      <c r="Q77" s="164">
        <f t="shared" ref="Q77:AA77" si="89">Q38</f>
        <v>0</v>
      </c>
      <c r="R77" s="164">
        <f t="shared" si="89"/>
        <v>0</v>
      </c>
      <c r="S77" s="164">
        <f t="shared" si="89"/>
        <v>0</v>
      </c>
      <c r="T77" s="164">
        <f t="shared" si="89"/>
        <v>0</v>
      </c>
      <c r="U77" s="164">
        <f t="shared" si="89"/>
        <v>0</v>
      </c>
      <c r="V77" s="164">
        <f t="shared" si="89"/>
        <v>0</v>
      </c>
      <c r="W77" s="164">
        <f t="shared" si="89"/>
        <v>0</v>
      </c>
      <c r="X77" s="164">
        <f t="shared" si="89"/>
        <v>0</v>
      </c>
      <c r="Y77" s="164">
        <f t="shared" si="89"/>
        <v>0</v>
      </c>
      <c r="Z77" s="164">
        <f t="shared" si="89"/>
        <v>0</v>
      </c>
      <c r="AA77" s="164">
        <f t="shared" si="89"/>
        <v>0</v>
      </c>
      <c r="AB77" s="97">
        <f t="shared" si="36"/>
        <v>0</v>
      </c>
      <c r="AC77" s="157"/>
      <c r="AD77" s="164">
        <f t="shared" ref="AD77:AO77" si="90">AD38</f>
        <v>0</v>
      </c>
      <c r="AE77" s="164">
        <f t="shared" si="90"/>
        <v>0</v>
      </c>
      <c r="AF77" s="164">
        <f t="shared" si="90"/>
        <v>0</v>
      </c>
      <c r="AG77" s="164">
        <f t="shared" si="90"/>
        <v>0</v>
      </c>
      <c r="AH77" s="164">
        <f t="shared" si="90"/>
        <v>0</v>
      </c>
      <c r="AI77" s="164">
        <f t="shared" si="90"/>
        <v>0</v>
      </c>
      <c r="AJ77" s="164">
        <f t="shared" si="90"/>
        <v>0</v>
      </c>
      <c r="AK77" s="164">
        <f t="shared" si="90"/>
        <v>0</v>
      </c>
      <c r="AL77" s="164">
        <f t="shared" si="90"/>
        <v>0</v>
      </c>
      <c r="AM77" s="164">
        <f t="shared" si="90"/>
        <v>0</v>
      </c>
      <c r="AN77" s="164">
        <f t="shared" si="90"/>
        <v>0</v>
      </c>
      <c r="AO77" s="164">
        <f t="shared" si="90"/>
        <v>0</v>
      </c>
      <c r="AP77" s="97">
        <f t="shared" si="38"/>
        <v>0</v>
      </c>
      <c r="AQ77" s="157"/>
      <c r="AR77" s="1"/>
      <c r="AS77" s="1"/>
      <c r="AT77" s="1"/>
      <c r="AU77" s="1"/>
      <c r="AV77" s="1"/>
      <c r="AW77" s="1"/>
      <c r="AX77" s="1"/>
      <c r="AY77" s="1"/>
      <c r="AZ77" s="1"/>
      <c r="BA77" s="1"/>
      <c r="BB77" s="1"/>
      <c r="BC77" s="1"/>
      <c r="BD77" s="1"/>
      <c r="BE77" s="157"/>
      <c r="BF77" s="1"/>
      <c r="BG77" s="1"/>
      <c r="BH77" s="1"/>
      <c r="BI77" s="1"/>
      <c r="BJ77" s="1"/>
      <c r="BK77" s="1"/>
      <c r="BL77" s="1"/>
      <c r="BM77" s="1"/>
      <c r="BN77" s="1"/>
      <c r="BO77" s="1"/>
      <c r="BP77" s="1"/>
      <c r="BQ77" s="1"/>
      <c r="BR77" s="1"/>
      <c r="BS77" s="90"/>
    </row>
    <row r="78" spans="1:71" ht="15.6" x14ac:dyDescent="0.3">
      <c r="A78" s="171" t="str">
        <f t="shared" ref="A78:M78" si="91">A39</f>
        <v>Miscellaneous</v>
      </c>
      <c r="B78" s="164">
        <f t="shared" si="91"/>
        <v>0</v>
      </c>
      <c r="C78" s="166">
        <f t="shared" si="91"/>
        <v>0</v>
      </c>
      <c r="D78" s="166">
        <f t="shared" si="91"/>
        <v>0</v>
      </c>
      <c r="E78" s="166">
        <f t="shared" si="91"/>
        <v>0</v>
      </c>
      <c r="F78" s="166">
        <f t="shared" si="91"/>
        <v>0</v>
      </c>
      <c r="G78" s="166">
        <f t="shared" si="91"/>
        <v>0</v>
      </c>
      <c r="H78" s="166">
        <f t="shared" si="91"/>
        <v>0</v>
      </c>
      <c r="I78" s="166">
        <f t="shared" si="91"/>
        <v>0</v>
      </c>
      <c r="J78" s="166">
        <f t="shared" si="91"/>
        <v>0</v>
      </c>
      <c r="K78" s="166">
        <f t="shared" si="91"/>
        <v>0</v>
      </c>
      <c r="L78" s="166">
        <f t="shared" si="91"/>
        <v>0</v>
      </c>
      <c r="M78" s="166">
        <f t="shared" si="91"/>
        <v>0</v>
      </c>
      <c r="N78" s="97">
        <f t="shared" si="34"/>
        <v>0</v>
      </c>
      <c r="O78" s="90"/>
      <c r="P78" s="164">
        <f t="shared" si="46"/>
        <v>0</v>
      </c>
      <c r="Q78" s="166">
        <f t="shared" ref="Q78:AA78" si="92">Q39</f>
        <v>0</v>
      </c>
      <c r="R78" s="166">
        <f t="shared" si="92"/>
        <v>0</v>
      </c>
      <c r="S78" s="166">
        <f t="shared" si="92"/>
        <v>0</v>
      </c>
      <c r="T78" s="166">
        <f t="shared" si="92"/>
        <v>0</v>
      </c>
      <c r="U78" s="166">
        <f t="shared" si="92"/>
        <v>0</v>
      </c>
      <c r="V78" s="166">
        <f t="shared" si="92"/>
        <v>0</v>
      </c>
      <c r="W78" s="166">
        <f t="shared" si="92"/>
        <v>0</v>
      </c>
      <c r="X78" s="166">
        <f t="shared" si="92"/>
        <v>0</v>
      </c>
      <c r="Y78" s="166">
        <f t="shared" si="92"/>
        <v>0</v>
      </c>
      <c r="Z78" s="166">
        <f t="shared" si="92"/>
        <v>0</v>
      </c>
      <c r="AA78" s="166">
        <f t="shared" si="92"/>
        <v>0</v>
      </c>
      <c r="AB78" s="97">
        <f t="shared" si="36"/>
        <v>0</v>
      </c>
      <c r="AC78" s="157"/>
      <c r="AD78" s="164">
        <f t="shared" ref="AD78:AO78" si="93">AD39</f>
        <v>0</v>
      </c>
      <c r="AE78" s="166">
        <f t="shared" si="93"/>
        <v>0</v>
      </c>
      <c r="AF78" s="166">
        <f t="shared" si="93"/>
        <v>0</v>
      </c>
      <c r="AG78" s="166">
        <f t="shared" si="93"/>
        <v>0</v>
      </c>
      <c r="AH78" s="166">
        <f t="shared" si="93"/>
        <v>0</v>
      </c>
      <c r="AI78" s="166">
        <f t="shared" si="93"/>
        <v>0</v>
      </c>
      <c r="AJ78" s="166">
        <f t="shared" si="93"/>
        <v>0</v>
      </c>
      <c r="AK78" s="166">
        <f t="shared" si="93"/>
        <v>0</v>
      </c>
      <c r="AL78" s="166">
        <f t="shared" si="93"/>
        <v>0</v>
      </c>
      <c r="AM78" s="166">
        <f t="shared" si="93"/>
        <v>0</v>
      </c>
      <c r="AN78" s="166">
        <f t="shared" si="93"/>
        <v>0</v>
      </c>
      <c r="AO78" s="166">
        <f t="shared" si="93"/>
        <v>0</v>
      </c>
      <c r="AP78" s="97">
        <f t="shared" si="38"/>
        <v>0</v>
      </c>
      <c r="AQ78" s="157"/>
      <c r="AR78" s="1"/>
      <c r="AS78" s="1"/>
      <c r="AT78" s="1"/>
      <c r="AU78" s="1"/>
      <c r="AV78" s="1"/>
      <c r="AW78" s="1"/>
      <c r="AX78" s="1"/>
      <c r="AY78" s="1"/>
      <c r="AZ78" s="1"/>
      <c r="BA78" s="1"/>
      <c r="BB78" s="1"/>
      <c r="BC78" s="1"/>
      <c r="BD78" s="1"/>
      <c r="BE78" s="157"/>
      <c r="BF78" s="1"/>
      <c r="BG78" s="1"/>
      <c r="BH78" s="1"/>
      <c r="BI78" s="1"/>
      <c r="BJ78" s="1"/>
      <c r="BK78" s="1"/>
      <c r="BL78" s="1"/>
      <c r="BM78" s="1"/>
      <c r="BN78" s="1"/>
      <c r="BO78" s="1"/>
      <c r="BP78" s="1"/>
      <c r="BQ78" s="1"/>
      <c r="BR78" s="1"/>
      <c r="BS78" s="90"/>
    </row>
    <row r="79" spans="1:71" ht="15.6" x14ac:dyDescent="0.3">
      <c r="A79" s="172" t="str">
        <f t="shared" ref="A79:M79" si="94">A40</f>
        <v>Loan Interest</v>
      </c>
      <c r="B79" s="173">
        <f t="shared" si="94"/>
        <v>0</v>
      </c>
      <c r="C79" s="173">
        <f t="shared" si="94"/>
        <v>0</v>
      </c>
      <c r="D79" s="173">
        <f t="shared" si="94"/>
        <v>0</v>
      </c>
      <c r="E79" s="173">
        <f t="shared" si="94"/>
        <v>0</v>
      </c>
      <c r="F79" s="173">
        <f t="shared" si="94"/>
        <v>0</v>
      </c>
      <c r="G79" s="173">
        <f t="shared" si="94"/>
        <v>0</v>
      </c>
      <c r="H79" s="173">
        <f t="shared" si="94"/>
        <v>0</v>
      </c>
      <c r="I79" s="173">
        <f t="shared" si="94"/>
        <v>0</v>
      </c>
      <c r="J79" s="173">
        <f t="shared" si="94"/>
        <v>0</v>
      </c>
      <c r="K79" s="173">
        <f t="shared" si="94"/>
        <v>0</v>
      </c>
      <c r="L79" s="173">
        <f t="shared" si="94"/>
        <v>0</v>
      </c>
      <c r="M79" s="173">
        <f t="shared" si="94"/>
        <v>0</v>
      </c>
      <c r="N79" s="97">
        <f t="shared" si="34"/>
        <v>0</v>
      </c>
      <c r="O79" s="90"/>
      <c r="P79" s="164"/>
      <c r="Q79" s="166"/>
      <c r="R79" s="166"/>
      <c r="S79" s="166"/>
      <c r="T79" s="166"/>
      <c r="U79" s="166"/>
      <c r="V79" s="166"/>
      <c r="W79" s="166"/>
      <c r="X79" s="166"/>
      <c r="Y79" s="166"/>
      <c r="Z79" s="166"/>
      <c r="AA79" s="166"/>
      <c r="AB79" s="97">
        <f t="shared" si="36"/>
        <v>0</v>
      </c>
      <c r="AC79" s="157"/>
      <c r="AD79" s="164"/>
      <c r="AE79" s="166"/>
      <c r="AF79" s="166"/>
      <c r="AG79" s="166"/>
      <c r="AH79" s="166"/>
      <c r="AI79" s="166"/>
      <c r="AJ79" s="166"/>
      <c r="AK79" s="166"/>
      <c r="AL79" s="166"/>
      <c r="AM79" s="166"/>
      <c r="AN79" s="166"/>
      <c r="AO79" s="166"/>
      <c r="AP79" s="97">
        <f t="shared" si="38"/>
        <v>0</v>
      </c>
      <c r="AQ79" s="157"/>
      <c r="AR79" s="1"/>
      <c r="AS79" s="1"/>
      <c r="AT79" s="1"/>
      <c r="AU79" s="1"/>
      <c r="AV79" s="1"/>
      <c r="AW79" s="1"/>
      <c r="AX79" s="1"/>
      <c r="AY79" s="1"/>
      <c r="AZ79" s="1"/>
      <c r="BA79" s="1"/>
      <c r="BB79" s="1"/>
      <c r="BC79" s="1"/>
      <c r="BD79" s="1"/>
      <c r="BE79" s="157"/>
      <c r="BF79" s="1"/>
      <c r="BG79" s="1"/>
      <c r="BH79" s="1"/>
      <c r="BI79" s="1"/>
      <c r="BJ79" s="1"/>
      <c r="BK79" s="1"/>
      <c r="BL79" s="1"/>
      <c r="BM79" s="1"/>
      <c r="BN79" s="1"/>
      <c r="BO79" s="1"/>
      <c r="BP79" s="1"/>
      <c r="BQ79" s="1"/>
      <c r="BR79" s="1"/>
      <c r="BS79" s="90"/>
    </row>
    <row r="80" spans="1:71" ht="16.2" thickBot="1" x14ac:dyDescent="0.35">
      <c r="A80" s="171" t="s">
        <v>166</v>
      </c>
      <c r="B80" s="208">
        <f>B53</f>
        <v>0</v>
      </c>
      <c r="C80" s="209">
        <f t="shared" ref="C80:M80" si="95">C53</f>
        <v>0</v>
      </c>
      <c r="D80" s="209">
        <f t="shared" si="95"/>
        <v>0</v>
      </c>
      <c r="E80" s="209">
        <f t="shared" si="95"/>
        <v>0</v>
      </c>
      <c r="F80" s="209">
        <f t="shared" si="95"/>
        <v>0</v>
      </c>
      <c r="G80" s="209">
        <f t="shared" si="95"/>
        <v>0</v>
      </c>
      <c r="H80" s="209">
        <f t="shared" si="95"/>
        <v>0</v>
      </c>
      <c r="I80" s="209">
        <f t="shared" si="95"/>
        <v>0</v>
      </c>
      <c r="J80" s="209">
        <f t="shared" si="95"/>
        <v>0</v>
      </c>
      <c r="K80" s="209">
        <f t="shared" si="95"/>
        <v>0</v>
      </c>
      <c r="L80" s="209">
        <f t="shared" si="95"/>
        <v>0</v>
      </c>
      <c r="M80" s="209">
        <f t="shared" si="95"/>
        <v>0</v>
      </c>
      <c r="N80" s="97">
        <f t="shared" si="34"/>
        <v>0</v>
      </c>
      <c r="O80" s="90"/>
      <c r="P80" s="208"/>
      <c r="Q80" s="209"/>
      <c r="R80" s="209"/>
      <c r="S80" s="209"/>
      <c r="T80" s="209"/>
      <c r="U80" s="209"/>
      <c r="V80" s="209"/>
      <c r="W80" s="209"/>
      <c r="X80" s="209"/>
      <c r="Y80" s="209"/>
      <c r="Z80" s="209"/>
      <c r="AA80" s="209"/>
      <c r="AB80" s="97">
        <f t="shared" si="36"/>
        <v>0</v>
      </c>
      <c r="AC80" s="157"/>
      <c r="AD80" s="208"/>
      <c r="AE80" s="209"/>
      <c r="AF80" s="209"/>
      <c r="AG80" s="209"/>
      <c r="AH80" s="209"/>
      <c r="AI80" s="209"/>
      <c r="AJ80" s="209"/>
      <c r="AK80" s="209"/>
      <c r="AL80" s="209"/>
      <c r="AM80" s="209"/>
      <c r="AN80" s="209"/>
      <c r="AO80" s="209"/>
      <c r="AP80" s="97">
        <f t="shared" si="38"/>
        <v>0</v>
      </c>
      <c r="AQ80" s="157"/>
      <c r="AR80" s="1"/>
      <c r="AS80" s="1"/>
      <c r="AT80" s="1"/>
      <c r="AU80" s="1"/>
      <c r="AV80" s="1"/>
      <c r="AW80" s="1"/>
      <c r="AX80" s="1"/>
      <c r="AY80" s="1"/>
      <c r="AZ80" s="1"/>
      <c r="BA80" s="1"/>
      <c r="BB80" s="1"/>
      <c r="BC80" s="1"/>
      <c r="BD80" s="1"/>
      <c r="BE80" s="157"/>
      <c r="BF80" s="1"/>
      <c r="BG80" s="1"/>
      <c r="BH80" s="1"/>
      <c r="BI80" s="1"/>
      <c r="BJ80" s="1"/>
      <c r="BK80" s="1"/>
      <c r="BL80" s="1"/>
      <c r="BM80" s="1"/>
      <c r="BN80" s="1"/>
      <c r="BO80" s="1"/>
      <c r="BP80" s="1"/>
      <c r="BQ80" s="1"/>
      <c r="BR80" s="1"/>
      <c r="BS80" s="90"/>
    </row>
    <row r="81" spans="1:155" s="167" customFormat="1" ht="15.6" x14ac:dyDescent="0.3">
      <c r="A81" s="115" t="s">
        <v>24</v>
      </c>
      <c r="B81" s="366"/>
      <c r="C81" s="367"/>
      <c r="D81" s="367"/>
      <c r="E81" s="367"/>
      <c r="F81" s="367"/>
      <c r="G81" s="367"/>
      <c r="H81" s="367"/>
      <c r="I81" s="367"/>
      <c r="J81" s="367"/>
      <c r="K81" s="367"/>
      <c r="L81" s="367"/>
      <c r="M81" s="368"/>
      <c r="N81" s="317">
        <f t="shared" si="34"/>
        <v>0</v>
      </c>
      <c r="O81" s="90"/>
      <c r="P81" s="372"/>
      <c r="Q81" s="373"/>
      <c r="R81" s="373"/>
      <c r="S81" s="373"/>
      <c r="T81" s="373"/>
      <c r="U81" s="373"/>
      <c r="V81" s="373"/>
      <c r="W81" s="373"/>
      <c r="X81" s="373"/>
      <c r="Y81" s="373"/>
      <c r="Z81" s="373"/>
      <c r="AA81" s="374"/>
      <c r="AB81" s="317">
        <f t="shared" si="36"/>
        <v>0</v>
      </c>
      <c r="AC81" s="90"/>
      <c r="AD81" s="378"/>
      <c r="AE81" s="379"/>
      <c r="AF81" s="379"/>
      <c r="AG81" s="379"/>
      <c r="AH81" s="379"/>
      <c r="AI81" s="379"/>
      <c r="AJ81" s="379"/>
      <c r="AK81" s="379"/>
      <c r="AL81" s="379"/>
      <c r="AM81" s="379"/>
      <c r="AN81" s="379"/>
      <c r="AO81" s="380"/>
      <c r="AP81" s="317">
        <f t="shared" si="38"/>
        <v>0</v>
      </c>
      <c r="AQ81" s="90"/>
      <c r="AR81" s="1"/>
      <c r="AS81" s="1"/>
      <c r="AT81" s="1"/>
      <c r="AU81" s="1"/>
      <c r="AV81" s="1"/>
      <c r="AW81" s="1"/>
      <c r="AX81" s="1"/>
      <c r="AY81" s="1"/>
      <c r="AZ81" s="1"/>
      <c r="BA81" s="1"/>
      <c r="BB81" s="1"/>
      <c r="BC81" s="1"/>
      <c r="BD81" s="1"/>
      <c r="BE81" s="90"/>
      <c r="BF81" s="1"/>
      <c r="BG81" s="1"/>
      <c r="BH81" s="1"/>
      <c r="BI81" s="1"/>
      <c r="BJ81" s="1"/>
      <c r="BK81" s="1"/>
      <c r="BL81" s="1"/>
      <c r="BM81" s="1"/>
      <c r="BN81" s="1"/>
      <c r="BO81" s="1"/>
      <c r="BP81" s="1"/>
      <c r="BQ81" s="1"/>
      <c r="BR81" s="1"/>
      <c r="BS81" s="90"/>
      <c r="BT81" s="141"/>
      <c r="BU81" s="141"/>
      <c r="BV81" s="141"/>
      <c r="BW81" s="141"/>
      <c r="BX81" s="141"/>
      <c r="BY81" s="141"/>
      <c r="BZ81" s="141"/>
      <c r="CA81" s="141"/>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row>
    <row r="82" spans="1:155" s="167" customFormat="1" ht="16.2" thickBot="1" x14ac:dyDescent="0.35">
      <c r="A82" s="115" t="s">
        <v>25</v>
      </c>
      <c r="B82" s="369"/>
      <c r="C82" s="370"/>
      <c r="D82" s="370"/>
      <c r="E82" s="370"/>
      <c r="F82" s="370"/>
      <c r="G82" s="370"/>
      <c r="H82" s="370"/>
      <c r="I82" s="370"/>
      <c r="J82" s="370"/>
      <c r="K82" s="370"/>
      <c r="L82" s="370"/>
      <c r="M82" s="371"/>
      <c r="N82" s="317">
        <f t="shared" si="34"/>
        <v>0</v>
      </c>
      <c r="O82" s="90"/>
      <c r="P82" s="375"/>
      <c r="Q82" s="376"/>
      <c r="R82" s="376"/>
      <c r="S82" s="376"/>
      <c r="T82" s="376"/>
      <c r="U82" s="376"/>
      <c r="V82" s="376"/>
      <c r="W82" s="376"/>
      <c r="X82" s="376"/>
      <c r="Y82" s="376"/>
      <c r="Z82" s="376"/>
      <c r="AA82" s="377"/>
      <c r="AB82" s="317">
        <f t="shared" si="36"/>
        <v>0</v>
      </c>
      <c r="AC82" s="90"/>
      <c r="AD82" s="381"/>
      <c r="AE82" s="382"/>
      <c r="AF82" s="382"/>
      <c r="AG82" s="382"/>
      <c r="AH82" s="382"/>
      <c r="AI82" s="382"/>
      <c r="AJ82" s="382"/>
      <c r="AK82" s="382"/>
      <c r="AL82" s="382"/>
      <c r="AM82" s="382"/>
      <c r="AN82" s="382"/>
      <c r="AO82" s="383"/>
      <c r="AP82" s="317">
        <f t="shared" si="38"/>
        <v>0</v>
      </c>
      <c r="AQ82" s="90"/>
      <c r="AR82" s="1"/>
      <c r="AS82" s="1"/>
      <c r="AT82" s="1"/>
      <c r="AU82" s="1"/>
      <c r="AV82" s="1"/>
      <c r="AW82" s="1"/>
      <c r="AX82" s="1"/>
      <c r="AY82" s="1"/>
      <c r="AZ82" s="1"/>
      <c r="BA82" s="1"/>
      <c r="BB82" s="1"/>
      <c r="BC82" s="1"/>
      <c r="BD82" s="1"/>
      <c r="BE82" s="90"/>
      <c r="BF82" s="1"/>
      <c r="BG82" s="1"/>
      <c r="BH82" s="1"/>
      <c r="BI82" s="1"/>
      <c r="BJ82" s="1"/>
      <c r="BK82" s="1"/>
      <c r="BL82" s="1"/>
      <c r="BM82" s="1"/>
      <c r="BN82" s="1"/>
      <c r="BO82" s="1"/>
      <c r="BP82" s="1"/>
      <c r="BQ82" s="1"/>
      <c r="BR82" s="1"/>
      <c r="BS82" s="90"/>
      <c r="BT82" s="141"/>
      <c r="BU82" s="141"/>
      <c r="BV82" s="141"/>
      <c r="BW82" s="141"/>
      <c r="BX82" s="141"/>
      <c r="BY82" s="141"/>
      <c r="BZ82" s="141"/>
      <c r="CA82" s="141"/>
      <c r="CB82" s="141"/>
      <c r="CC82" s="141"/>
      <c r="CD82" s="141"/>
      <c r="CE82" s="141"/>
      <c r="CF82" s="141"/>
      <c r="CG82" s="141"/>
      <c r="CH82" s="141"/>
      <c r="CI82" s="141"/>
      <c r="CJ82" s="141"/>
      <c r="CK82" s="141"/>
      <c r="CL82" s="141"/>
      <c r="CM82" s="141"/>
      <c r="CN82" s="141"/>
      <c r="CO82" s="141"/>
      <c r="CP82" s="141"/>
      <c r="CQ82" s="141"/>
      <c r="CR82" s="141"/>
      <c r="CS82" s="141"/>
      <c r="CT82" s="141"/>
      <c r="CU82" s="141"/>
      <c r="CV82" s="141"/>
      <c r="CW82" s="141"/>
      <c r="CX82" s="141"/>
      <c r="CY82" s="141"/>
      <c r="CZ82" s="141"/>
      <c r="DA82" s="141"/>
      <c r="DB82" s="141"/>
      <c r="DC82" s="141"/>
      <c r="DD82" s="141"/>
      <c r="DE82" s="141"/>
      <c r="DF82" s="141"/>
      <c r="DG82" s="141"/>
      <c r="DH82" s="141"/>
      <c r="DI82" s="141"/>
      <c r="DJ82" s="141"/>
      <c r="DK82" s="141"/>
      <c r="DL82" s="141"/>
      <c r="DM82" s="141"/>
      <c r="DN82" s="141"/>
      <c r="DO82" s="141"/>
      <c r="DP82" s="141"/>
      <c r="DQ82" s="141"/>
      <c r="DR82" s="141"/>
      <c r="DS82" s="141"/>
      <c r="DT82" s="141"/>
      <c r="DU82" s="141"/>
      <c r="DV82" s="141"/>
      <c r="DW82" s="141"/>
      <c r="DX82" s="141"/>
      <c r="DY82" s="141"/>
      <c r="DZ82" s="141"/>
      <c r="EA82" s="141"/>
      <c r="EB82" s="141"/>
      <c r="EC82" s="141"/>
      <c r="ED82" s="141"/>
      <c r="EE82" s="141"/>
      <c r="EF82" s="141"/>
      <c r="EG82" s="141"/>
      <c r="EH82" s="141"/>
      <c r="EI82" s="141"/>
      <c r="EJ82" s="141"/>
      <c r="EK82" s="141"/>
      <c r="EL82" s="141"/>
      <c r="EM82" s="141"/>
      <c r="EN82" s="141"/>
      <c r="EO82" s="141"/>
      <c r="EP82" s="141"/>
      <c r="EQ82" s="141"/>
      <c r="ER82" s="141"/>
      <c r="ES82" s="141"/>
      <c r="ET82" s="141"/>
      <c r="EU82" s="141"/>
      <c r="EV82" s="141"/>
      <c r="EW82" s="141"/>
      <c r="EX82" s="141"/>
      <c r="EY82" s="141"/>
    </row>
    <row r="83" spans="1:155" ht="15.6" x14ac:dyDescent="0.3">
      <c r="A83" s="174" t="s">
        <v>58</v>
      </c>
      <c r="B83" s="365">
        <f>IF(N44/12&lt;=0,0,N44/12)</f>
        <v>0</v>
      </c>
      <c r="C83" s="365">
        <f>IF(N44/12&lt;=0,0,N44/12)</f>
        <v>0</v>
      </c>
      <c r="D83" s="365">
        <f>IF(N44/12&lt;=0,0,N44/12)</f>
        <v>0</v>
      </c>
      <c r="E83" s="365">
        <f>IF(N44/12&lt;=0,0,N44/12)</f>
        <v>0</v>
      </c>
      <c r="F83" s="365">
        <f>IF(N44/12&lt;=0,0,N44/12)</f>
        <v>0</v>
      </c>
      <c r="G83" s="365">
        <f>IF(N44/12&lt;=0,0,N44/12)</f>
        <v>0</v>
      </c>
      <c r="H83" s="365">
        <f>IF(N44/12&lt;=0,0,N44/12)</f>
        <v>0</v>
      </c>
      <c r="I83" s="365">
        <f>IF(N44/12&lt;=0,0,N44/12)</f>
        <v>0</v>
      </c>
      <c r="J83" s="365">
        <f>IF(N44/12&lt;=0,0,N44/12)</f>
        <v>0</v>
      </c>
      <c r="K83" s="365">
        <f>IF(N44/12&lt;=0,0,N44/12)</f>
        <v>0</v>
      </c>
      <c r="L83" s="365">
        <f>IF(N44/12&lt;=0,0,N44/12)</f>
        <v>0</v>
      </c>
      <c r="M83" s="365">
        <f>IF(N44/12&lt;=0,0,N44/12)</f>
        <v>0</v>
      </c>
      <c r="N83" s="136">
        <f>SUM(B83:M83)</f>
        <v>0</v>
      </c>
      <c r="O83" s="90"/>
      <c r="P83" s="365">
        <f>IF(AB44/12&lt;=0,0,AB44/12)</f>
        <v>0</v>
      </c>
      <c r="Q83" s="365">
        <f>IF(AB44/12&lt;=0,0,AB44/12)</f>
        <v>0</v>
      </c>
      <c r="R83" s="365">
        <f>IF(AB44/12&lt;=0,0,AB44/12)</f>
        <v>0</v>
      </c>
      <c r="S83" s="365">
        <f>IF(AB44/12&lt;=0,0,AB44/12)</f>
        <v>0</v>
      </c>
      <c r="T83" s="365">
        <f>IF(AB44/12&lt;=0,0,AB44/12)</f>
        <v>0</v>
      </c>
      <c r="U83" s="365">
        <f>IF(AB44/12&lt;=0,0,AB44/12)</f>
        <v>0</v>
      </c>
      <c r="V83" s="365">
        <f>IF(AB44/12&lt;=0,0,AB44/12)</f>
        <v>0</v>
      </c>
      <c r="W83" s="365">
        <f>IF(AB44/12&lt;=0,0,AB44/12)</f>
        <v>0</v>
      </c>
      <c r="X83" s="365">
        <f>IF(AB44/12&lt;=0,0,AB44/12)</f>
        <v>0</v>
      </c>
      <c r="Y83" s="365">
        <f>IF(AB44/12&lt;=0,0,AB44/12)</f>
        <v>0</v>
      </c>
      <c r="Z83" s="365">
        <f>IF(AB44/12&lt;=0,0,AB44/12)</f>
        <v>0</v>
      </c>
      <c r="AA83" s="365">
        <f>IF(AB44/12&lt;=0,0,AB44/12)</f>
        <v>0</v>
      </c>
      <c r="AB83" s="136">
        <f>SUM(P83:AA83)</f>
        <v>0</v>
      </c>
      <c r="AC83" s="157"/>
      <c r="AD83" s="365">
        <f>IF(AP44/12&lt;=0,0,AP44/12)</f>
        <v>0</v>
      </c>
      <c r="AE83" s="365">
        <f>IF(AP44/12&lt;=0,0,AP44/12)</f>
        <v>0</v>
      </c>
      <c r="AF83" s="365">
        <f>IF(AP44/12&lt;=0,0,AP44/12)</f>
        <v>0</v>
      </c>
      <c r="AG83" s="365">
        <f>IF(AP44/12&lt;=0,0,AP44/12)</f>
        <v>0</v>
      </c>
      <c r="AH83" s="365">
        <f>IF(AP44/12&lt;=0,0,AP44/12)</f>
        <v>0</v>
      </c>
      <c r="AI83" s="365">
        <f>IF(AP44/12&lt;=0,0,AP44/12)</f>
        <v>0</v>
      </c>
      <c r="AJ83" s="365">
        <f>IF(AP44/12&lt;=0,0,AP44/12)</f>
        <v>0</v>
      </c>
      <c r="AK83" s="365">
        <f>IF(AP44/12&lt;=0,0,AP44/12)</f>
        <v>0</v>
      </c>
      <c r="AL83" s="365">
        <f>IF(AP44/12&lt;=0,0,AP44/12)</f>
        <v>0</v>
      </c>
      <c r="AM83" s="365">
        <f>IF(AP44/12&lt;=0,0,AP44/12)</f>
        <v>0</v>
      </c>
      <c r="AN83" s="365">
        <f>IF(AP44/12&lt;=0,0,AP44/12)</f>
        <v>0</v>
      </c>
      <c r="AO83" s="365">
        <f>IF(AP44/12&lt;=0,0,AP44/12)</f>
        <v>0</v>
      </c>
      <c r="AP83" s="136">
        <f>SUM(AD83:AO83)</f>
        <v>0</v>
      </c>
      <c r="AQ83" s="157"/>
      <c r="AR83" s="1"/>
      <c r="AS83" s="1"/>
      <c r="AT83" s="1"/>
      <c r="AU83" s="1"/>
      <c r="AV83" s="1"/>
      <c r="AW83" s="1"/>
      <c r="AX83" s="1"/>
      <c r="AY83" s="1"/>
      <c r="AZ83" s="1"/>
      <c r="BA83" s="1"/>
      <c r="BB83" s="1"/>
      <c r="BC83" s="1"/>
      <c r="BD83" s="1"/>
      <c r="BE83" s="157"/>
      <c r="BF83" s="1"/>
      <c r="BG83" s="1"/>
      <c r="BH83" s="1"/>
      <c r="BI83" s="1"/>
      <c r="BJ83" s="1"/>
      <c r="BK83" s="1"/>
      <c r="BL83" s="1"/>
      <c r="BM83" s="1"/>
      <c r="BN83" s="1"/>
      <c r="BO83" s="1"/>
      <c r="BP83" s="1"/>
      <c r="BQ83" s="1"/>
      <c r="BR83" s="1"/>
      <c r="BS83" s="90"/>
    </row>
    <row r="84" spans="1:155" ht="15.6" x14ac:dyDescent="0.3">
      <c r="A84" s="118" t="s">
        <v>35</v>
      </c>
      <c r="B84" s="119">
        <f t="shared" ref="B84:N84" si="96">SUM(B60:B83)</f>
        <v>0</v>
      </c>
      <c r="C84" s="119">
        <f t="shared" si="96"/>
        <v>0</v>
      </c>
      <c r="D84" s="119">
        <f t="shared" si="96"/>
        <v>0</v>
      </c>
      <c r="E84" s="119">
        <f t="shared" si="96"/>
        <v>0</v>
      </c>
      <c r="F84" s="119">
        <f t="shared" si="96"/>
        <v>0</v>
      </c>
      <c r="G84" s="119">
        <f t="shared" si="96"/>
        <v>0</v>
      </c>
      <c r="H84" s="119">
        <f t="shared" si="96"/>
        <v>0</v>
      </c>
      <c r="I84" s="119">
        <f t="shared" si="96"/>
        <v>0</v>
      </c>
      <c r="J84" s="119">
        <f t="shared" si="96"/>
        <v>0</v>
      </c>
      <c r="K84" s="119">
        <f t="shared" si="96"/>
        <v>0</v>
      </c>
      <c r="L84" s="119">
        <f t="shared" si="96"/>
        <v>0</v>
      </c>
      <c r="M84" s="119">
        <f t="shared" si="96"/>
        <v>0</v>
      </c>
      <c r="N84" s="120">
        <f t="shared" si="96"/>
        <v>0</v>
      </c>
      <c r="O84" s="109"/>
      <c r="P84" s="119">
        <f t="shared" ref="P84:AB84" si="97">SUM(P60:P83)</f>
        <v>0</v>
      </c>
      <c r="Q84" s="119">
        <f t="shared" si="97"/>
        <v>0</v>
      </c>
      <c r="R84" s="119">
        <f t="shared" si="97"/>
        <v>0</v>
      </c>
      <c r="S84" s="119">
        <f t="shared" si="97"/>
        <v>0</v>
      </c>
      <c r="T84" s="119">
        <f t="shared" si="97"/>
        <v>0</v>
      </c>
      <c r="U84" s="119">
        <f t="shared" si="97"/>
        <v>0</v>
      </c>
      <c r="V84" s="119">
        <f t="shared" si="97"/>
        <v>0</v>
      </c>
      <c r="W84" s="119">
        <f t="shared" si="97"/>
        <v>0</v>
      </c>
      <c r="X84" s="119">
        <f t="shared" si="97"/>
        <v>0</v>
      </c>
      <c r="Y84" s="119">
        <f t="shared" si="97"/>
        <v>0</v>
      </c>
      <c r="Z84" s="119">
        <f t="shared" si="97"/>
        <v>0</v>
      </c>
      <c r="AA84" s="119">
        <f t="shared" si="97"/>
        <v>0</v>
      </c>
      <c r="AB84" s="120">
        <f t="shared" si="97"/>
        <v>0</v>
      </c>
      <c r="AC84" s="108"/>
      <c r="AD84" s="119">
        <f t="shared" ref="AD84:AP84" si="98">SUM(AD60:AD83)</f>
        <v>0</v>
      </c>
      <c r="AE84" s="119">
        <f t="shared" si="98"/>
        <v>0</v>
      </c>
      <c r="AF84" s="119">
        <f t="shared" si="98"/>
        <v>0</v>
      </c>
      <c r="AG84" s="119">
        <f t="shared" si="98"/>
        <v>0</v>
      </c>
      <c r="AH84" s="119">
        <f t="shared" si="98"/>
        <v>0</v>
      </c>
      <c r="AI84" s="119">
        <f t="shared" si="98"/>
        <v>0</v>
      </c>
      <c r="AJ84" s="119">
        <f t="shared" si="98"/>
        <v>0</v>
      </c>
      <c r="AK84" s="119">
        <f t="shared" si="98"/>
        <v>0</v>
      </c>
      <c r="AL84" s="119">
        <f t="shared" si="98"/>
        <v>0</v>
      </c>
      <c r="AM84" s="119">
        <f t="shared" si="98"/>
        <v>0</v>
      </c>
      <c r="AN84" s="119">
        <f t="shared" si="98"/>
        <v>0</v>
      </c>
      <c r="AO84" s="119">
        <f t="shared" si="98"/>
        <v>0</v>
      </c>
      <c r="AP84" s="107">
        <f t="shared" si="98"/>
        <v>0</v>
      </c>
      <c r="AQ84" s="108"/>
      <c r="AR84" s="1"/>
      <c r="AS84" s="1"/>
      <c r="AT84" s="1"/>
      <c r="AU84" s="1"/>
      <c r="AV84" s="1"/>
      <c r="AW84" s="1"/>
      <c r="AX84" s="1"/>
      <c r="AY84" s="1"/>
      <c r="AZ84" s="1"/>
      <c r="BA84" s="1"/>
      <c r="BB84" s="1"/>
      <c r="BC84" s="1"/>
      <c r="BD84" s="1"/>
      <c r="BE84" s="108"/>
      <c r="BF84" s="1"/>
      <c r="BG84" s="1"/>
      <c r="BH84" s="1"/>
      <c r="BI84" s="1"/>
      <c r="BJ84" s="1"/>
      <c r="BK84" s="1"/>
      <c r="BL84" s="1"/>
      <c r="BM84" s="1"/>
      <c r="BN84" s="1"/>
      <c r="BO84" s="1"/>
      <c r="BP84" s="1"/>
      <c r="BQ84" s="1"/>
      <c r="BR84" s="1"/>
      <c r="BS84" s="109"/>
    </row>
    <row r="85" spans="1:155" s="176" customFormat="1" ht="15.6" x14ac:dyDescent="0.3">
      <c r="A85" s="122"/>
      <c r="B85" s="123"/>
      <c r="C85" s="123"/>
      <c r="D85" s="123"/>
      <c r="E85" s="123"/>
      <c r="F85" s="123"/>
      <c r="G85" s="123"/>
      <c r="H85" s="123"/>
      <c r="I85" s="123"/>
      <c r="J85" s="123"/>
      <c r="K85" s="123"/>
      <c r="L85" s="123"/>
      <c r="M85" s="123"/>
      <c r="N85" s="124"/>
      <c r="O85" s="109"/>
      <c r="P85" s="123"/>
      <c r="Q85" s="123"/>
      <c r="R85" s="123"/>
      <c r="S85" s="123"/>
      <c r="T85" s="123"/>
      <c r="U85" s="123"/>
      <c r="V85" s="123"/>
      <c r="W85" s="123"/>
      <c r="X85" s="123"/>
      <c r="Y85" s="123"/>
      <c r="Z85" s="123"/>
      <c r="AA85" s="123"/>
      <c r="AB85" s="124"/>
      <c r="AC85" s="108"/>
      <c r="AD85" s="123"/>
      <c r="AE85" s="123"/>
      <c r="AF85" s="123"/>
      <c r="AG85" s="123"/>
      <c r="AH85" s="123"/>
      <c r="AI85" s="123"/>
      <c r="AJ85" s="123"/>
      <c r="AK85" s="123"/>
      <c r="AL85" s="123"/>
      <c r="AM85" s="123"/>
      <c r="AN85" s="123"/>
      <c r="AO85" s="123"/>
      <c r="AP85" s="124"/>
      <c r="AQ85" s="108"/>
      <c r="AR85" s="1"/>
      <c r="AS85" s="1"/>
      <c r="AT85" s="1"/>
      <c r="AU85" s="1"/>
      <c r="AV85" s="1"/>
      <c r="AW85" s="1"/>
      <c r="AX85" s="1"/>
      <c r="AY85" s="1"/>
      <c r="AZ85" s="1"/>
      <c r="BA85" s="1"/>
      <c r="BB85" s="1"/>
      <c r="BC85" s="1"/>
      <c r="BD85" s="1"/>
      <c r="BE85" s="108"/>
      <c r="BF85" s="1"/>
      <c r="BG85" s="1"/>
      <c r="BH85" s="1"/>
      <c r="BI85" s="1"/>
      <c r="BJ85" s="1"/>
      <c r="BK85" s="1"/>
      <c r="BL85" s="1"/>
      <c r="BM85" s="1"/>
      <c r="BN85" s="1"/>
      <c r="BO85" s="1"/>
      <c r="BP85" s="1"/>
      <c r="BQ85" s="1"/>
      <c r="BR85" s="1"/>
      <c r="BS85" s="109"/>
      <c r="BT85" s="175"/>
      <c r="BU85" s="175"/>
      <c r="BV85" s="175"/>
      <c r="BW85" s="175"/>
      <c r="BX85" s="175"/>
      <c r="BY85" s="175"/>
      <c r="BZ85" s="175"/>
      <c r="CA85" s="175"/>
      <c r="CB85" s="175"/>
      <c r="CC85" s="175"/>
      <c r="CD85" s="175"/>
      <c r="CE85" s="175"/>
      <c r="CF85" s="175"/>
      <c r="CG85" s="175"/>
      <c r="CH85" s="175"/>
      <c r="CI85" s="175"/>
      <c r="CJ85" s="175"/>
      <c r="CK85" s="175"/>
      <c r="CL85" s="175"/>
      <c r="CM85" s="175"/>
      <c r="CN85" s="175"/>
      <c r="CO85" s="175"/>
      <c r="CP85" s="175"/>
      <c r="CQ85" s="175"/>
      <c r="CR85" s="175"/>
      <c r="CS85" s="175"/>
      <c r="CT85" s="175"/>
      <c r="CU85" s="175"/>
      <c r="CV85" s="175"/>
      <c r="CW85" s="175"/>
      <c r="CX85" s="175"/>
      <c r="CY85" s="175"/>
      <c r="CZ85" s="175"/>
      <c r="DA85" s="175"/>
      <c r="DB85" s="175"/>
      <c r="DC85" s="175"/>
      <c r="DD85" s="175"/>
      <c r="DE85" s="175"/>
      <c r="DF85" s="175"/>
      <c r="DG85" s="175"/>
      <c r="DH85" s="175"/>
      <c r="DI85" s="175"/>
      <c r="DJ85" s="175"/>
      <c r="DK85" s="175"/>
      <c r="DL85" s="175"/>
      <c r="DM85" s="175"/>
      <c r="DN85" s="175"/>
      <c r="DO85" s="175"/>
      <c r="DP85" s="175"/>
      <c r="DQ85" s="175"/>
      <c r="DR85" s="175"/>
      <c r="DS85" s="175"/>
      <c r="DT85" s="175"/>
      <c r="DU85" s="175"/>
      <c r="DV85" s="175"/>
      <c r="DW85" s="175"/>
      <c r="DX85" s="175"/>
      <c r="DY85" s="175"/>
      <c r="DZ85" s="175"/>
      <c r="EA85" s="175"/>
      <c r="EB85" s="175"/>
      <c r="EC85" s="175"/>
      <c r="ED85" s="175"/>
      <c r="EE85" s="175"/>
      <c r="EF85" s="175"/>
      <c r="EG85" s="175"/>
      <c r="EH85" s="175"/>
      <c r="EI85" s="175"/>
      <c r="EJ85" s="175"/>
      <c r="EK85" s="175"/>
      <c r="EL85" s="175"/>
      <c r="EM85" s="175"/>
      <c r="EN85" s="175"/>
      <c r="EO85" s="175"/>
      <c r="EP85" s="175"/>
      <c r="EQ85" s="175"/>
      <c r="ER85" s="175"/>
      <c r="ES85" s="175"/>
      <c r="ET85" s="175"/>
      <c r="EU85" s="175"/>
      <c r="EV85" s="175"/>
      <c r="EW85" s="175"/>
      <c r="EX85" s="175"/>
      <c r="EY85" s="175"/>
    </row>
    <row r="86" spans="1:155" ht="15.6" x14ac:dyDescent="0.3">
      <c r="A86" s="137" t="s">
        <v>82</v>
      </c>
      <c r="B86" s="127">
        <f>(B49+B57)-B84</f>
        <v>0</v>
      </c>
      <c r="C86" s="127">
        <f t="shared" ref="C86:N86" si="99">C49+C57-C84</f>
        <v>0</v>
      </c>
      <c r="D86" s="127">
        <f t="shared" si="99"/>
        <v>0</v>
      </c>
      <c r="E86" s="127">
        <f t="shared" si="99"/>
        <v>0</v>
      </c>
      <c r="F86" s="127">
        <f t="shared" si="99"/>
        <v>0</v>
      </c>
      <c r="G86" s="127">
        <f t="shared" si="99"/>
        <v>0</v>
      </c>
      <c r="H86" s="127">
        <f t="shared" si="99"/>
        <v>0</v>
      </c>
      <c r="I86" s="127">
        <f t="shared" si="99"/>
        <v>0</v>
      </c>
      <c r="J86" s="127">
        <f t="shared" si="99"/>
        <v>0</v>
      </c>
      <c r="K86" s="127">
        <f t="shared" si="99"/>
        <v>0</v>
      </c>
      <c r="L86" s="127">
        <f t="shared" si="99"/>
        <v>0</v>
      </c>
      <c r="M86" s="127">
        <f t="shared" si="99"/>
        <v>0</v>
      </c>
      <c r="N86" s="128">
        <f t="shared" si="99"/>
        <v>0</v>
      </c>
      <c r="O86" s="109"/>
      <c r="P86" s="127">
        <f t="shared" ref="P86:AB86" si="100">P49+P57-P84</f>
        <v>0</v>
      </c>
      <c r="Q86" s="127">
        <f t="shared" si="100"/>
        <v>0</v>
      </c>
      <c r="R86" s="127">
        <f t="shared" si="100"/>
        <v>0</v>
      </c>
      <c r="S86" s="127">
        <f t="shared" si="100"/>
        <v>0</v>
      </c>
      <c r="T86" s="127">
        <f t="shared" si="100"/>
        <v>0</v>
      </c>
      <c r="U86" s="127">
        <f t="shared" si="100"/>
        <v>0</v>
      </c>
      <c r="V86" s="127">
        <f t="shared" si="100"/>
        <v>0</v>
      </c>
      <c r="W86" s="127">
        <f t="shared" si="100"/>
        <v>0</v>
      </c>
      <c r="X86" s="127">
        <f t="shared" si="100"/>
        <v>0</v>
      </c>
      <c r="Y86" s="127">
        <f t="shared" si="100"/>
        <v>0</v>
      </c>
      <c r="Z86" s="127">
        <f t="shared" si="100"/>
        <v>0</v>
      </c>
      <c r="AA86" s="127">
        <f t="shared" si="100"/>
        <v>0</v>
      </c>
      <c r="AB86" s="128">
        <f t="shared" si="100"/>
        <v>0</v>
      </c>
      <c r="AC86" s="108"/>
      <c r="AD86" s="127">
        <f t="shared" ref="AD86:AP86" si="101">AD49+AD57-AD84</f>
        <v>0</v>
      </c>
      <c r="AE86" s="127">
        <f t="shared" si="101"/>
        <v>0</v>
      </c>
      <c r="AF86" s="127">
        <f t="shared" si="101"/>
        <v>0</v>
      </c>
      <c r="AG86" s="127">
        <f t="shared" si="101"/>
        <v>0</v>
      </c>
      <c r="AH86" s="127">
        <f t="shared" si="101"/>
        <v>0</v>
      </c>
      <c r="AI86" s="127">
        <f t="shared" si="101"/>
        <v>0</v>
      </c>
      <c r="AJ86" s="127">
        <f t="shared" si="101"/>
        <v>0</v>
      </c>
      <c r="AK86" s="127">
        <f t="shared" si="101"/>
        <v>0</v>
      </c>
      <c r="AL86" s="127">
        <f t="shared" si="101"/>
        <v>0</v>
      </c>
      <c r="AM86" s="127">
        <f t="shared" si="101"/>
        <v>0</v>
      </c>
      <c r="AN86" s="127">
        <f t="shared" si="101"/>
        <v>0</v>
      </c>
      <c r="AO86" s="127">
        <f t="shared" si="101"/>
        <v>0</v>
      </c>
      <c r="AP86" s="107">
        <f t="shared" si="101"/>
        <v>0</v>
      </c>
      <c r="AQ86" s="108"/>
      <c r="AR86" s="1"/>
      <c r="AS86" s="1"/>
      <c r="AT86" s="1"/>
      <c r="AU86" s="1"/>
      <c r="AV86" s="1"/>
      <c r="AW86" s="1"/>
      <c r="AX86" s="1"/>
      <c r="AY86" s="1"/>
      <c r="AZ86" s="1"/>
      <c r="BA86" s="1"/>
      <c r="BB86" s="1"/>
      <c r="BC86" s="1"/>
      <c r="BD86" s="1"/>
      <c r="BE86" s="108"/>
      <c r="BF86" s="1"/>
      <c r="BG86" s="1"/>
      <c r="BH86" s="1"/>
      <c r="BI86" s="1"/>
      <c r="BJ86" s="1"/>
      <c r="BK86" s="1"/>
      <c r="BL86" s="1"/>
      <c r="BM86" s="1"/>
      <c r="BN86" s="1"/>
      <c r="BO86" s="1"/>
      <c r="BP86" s="1"/>
      <c r="BQ86" s="1"/>
      <c r="BR86" s="1"/>
      <c r="BS86" s="109"/>
    </row>
    <row r="87" spans="1:155" x14ac:dyDescent="0.25">
      <c r="A87" s="177"/>
      <c r="AR87" s="1"/>
      <c r="AS87" s="1"/>
      <c r="AT87" s="1"/>
      <c r="AU87" s="1"/>
      <c r="AV87" s="1"/>
      <c r="AW87" s="1"/>
      <c r="AX87" s="1"/>
      <c r="AY87" s="1"/>
      <c r="AZ87" s="1"/>
      <c r="BA87" s="1"/>
      <c r="BB87" s="1"/>
      <c r="BC87" s="1"/>
      <c r="BD87" s="1"/>
      <c r="BF87" s="1"/>
      <c r="BG87" s="1"/>
      <c r="BH87" s="1"/>
      <c r="BI87" s="1"/>
      <c r="BJ87" s="1"/>
      <c r="BK87" s="1"/>
      <c r="BL87" s="1"/>
      <c r="BM87" s="1"/>
      <c r="BN87" s="1"/>
      <c r="BO87" s="1"/>
      <c r="BP87" s="1"/>
      <c r="BQ87" s="1"/>
      <c r="BR87" s="1"/>
    </row>
    <row r="88" spans="1:155" s="92" customFormat="1" ht="15.6" x14ac:dyDescent="0.3">
      <c r="A88" s="180"/>
      <c r="B88" s="142"/>
      <c r="C88" s="142"/>
      <c r="D88" s="142"/>
      <c r="E88" s="142"/>
      <c r="F88" s="142"/>
      <c r="G88" s="142"/>
      <c r="H88" s="142"/>
      <c r="I88" s="142"/>
      <c r="J88" s="142"/>
      <c r="K88" s="142"/>
      <c r="L88" s="142"/>
      <c r="M88" s="142"/>
      <c r="N88" s="178"/>
      <c r="O88" s="109"/>
      <c r="P88" s="142"/>
      <c r="Q88" s="142"/>
      <c r="R88" s="142"/>
      <c r="S88" s="142"/>
      <c r="T88" s="142"/>
      <c r="U88" s="142"/>
      <c r="V88" s="142"/>
      <c r="W88" s="142"/>
      <c r="X88" s="142"/>
      <c r="Y88" s="142"/>
      <c r="Z88" s="142"/>
      <c r="AA88" s="142"/>
      <c r="AB88" s="178"/>
      <c r="AC88" s="109"/>
      <c r="AD88" s="142"/>
      <c r="AE88" s="142"/>
      <c r="AF88" s="142"/>
      <c r="AG88" s="142"/>
      <c r="AH88" s="142"/>
      <c r="AI88" s="142"/>
      <c r="AJ88" s="142"/>
      <c r="AK88" s="142"/>
      <c r="AL88" s="142"/>
      <c r="AM88" s="142"/>
      <c r="AN88" s="142"/>
      <c r="AO88" s="142"/>
      <c r="AP88" s="178"/>
      <c r="AQ88" s="109"/>
      <c r="AR88" s="1"/>
      <c r="AS88" s="1"/>
      <c r="AT88" s="1"/>
      <c r="AU88" s="1"/>
      <c r="AV88" s="1"/>
      <c r="AW88" s="1"/>
      <c r="AX88" s="1"/>
      <c r="AY88" s="1"/>
      <c r="AZ88" s="1"/>
      <c r="BA88" s="1"/>
      <c r="BB88" s="1"/>
      <c r="BC88" s="1"/>
      <c r="BD88" s="1"/>
      <c r="BE88" s="109"/>
      <c r="BF88" s="1"/>
      <c r="BG88" s="1"/>
      <c r="BH88" s="1"/>
      <c r="BI88" s="1"/>
      <c r="BJ88" s="1"/>
      <c r="BK88" s="1"/>
      <c r="BL88" s="1"/>
      <c r="BM88" s="1"/>
      <c r="BN88" s="1"/>
      <c r="BO88" s="1"/>
      <c r="BP88" s="1"/>
      <c r="BQ88" s="1"/>
      <c r="BR88" s="1"/>
      <c r="BS88" s="109"/>
      <c r="BT88" s="91"/>
      <c r="BU88" s="91"/>
      <c r="BV88" s="91"/>
      <c r="BW88" s="91"/>
      <c r="BX88" s="91"/>
      <c r="BY88" s="91"/>
      <c r="BZ88" s="91"/>
      <c r="CA88" s="91"/>
      <c r="CB88" s="91"/>
      <c r="CC88" s="91"/>
      <c r="CD88" s="91"/>
      <c r="CE88" s="91"/>
      <c r="CF88" s="91"/>
      <c r="CG88" s="91"/>
      <c r="CH88" s="91"/>
      <c r="CI88" s="91"/>
      <c r="CJ88" s="91"/>
      <c r="CK88" s="91"/>
      <c r="CL88" s="91"/>
      <c r="CM88" s="91"/>
      <c r="CN88" s="91"/>
      <c r="CO88" s="91"/>
      <c r="CP88" s="91"/>
      <c r="CQ88" s="91"/>
      <c r="CR88" s="91"/>
      <c r="CS88" s="91"/>
      <c r="CT88" s="91"/>
      <c r="CU88" s="91"/>
      <c r="CV88" s="91"/>
      <c r="CW88" s="91"/>
      <c r="CX88" s="91"/>
      <c r="CY88" s="91"/>
      <c r="CZ88" s="91"/>
      <c r="DA88" s="91"/>
      <c r="DB88" s="91"/>
      <c r="DC88" s="91"/>
      <c r="DD88" s="91"/>
      <c r="DE88" s="91"/>
      <c r="DF88" s="91"/>
      <c r="DG88" s="91"/>
      <c r="DH88" s="91"/>
      <c r="DI88" s="91"/>
      <c r="DJ88" s="91"/>
      <c r="DK88" s="91"/>
      <c r="DL88" s="91"/>
      <c r="DM88" s="91"/>
      <c r="DN88" s="91"/>
      <c r="DO88" s="91"/>
      <c r="DP88" s="91"/>
      <c r="DQ88" s="91"/>
      <c r="DR88" s="91"/>
      <c r="DS88" s="91"/>
      <c r="DT88" s="91"/>
      <c r="DU88" s="91"/>
      <c r="DV88" s="91"/>
      <c r="DW88" s="91"/>
      <c r="DX88" s="91"/>
      <c r="DY88" s="91"/>
      <c r="DZ88" s="91"/>
      <c r="EA88" s="91"/>
      <c r="EB88" s="91"/>
      <c r="EC88" s="91"/>
      <c r="ED88" s="91"/>
      <c r="EE88" s="91"/>
      <c r="EF88" s="91"/>
      <c r="EG88" s="91"/>
      <c r="EH88" s="91"/>
      <c r="EI88" s="91"/>
      <c r="EJ88" s="91"/>
      <c r="EK88" s="91"/>
      <c r="EL88" s="91"/>
      <c r="EM88" s="91"/>
      <c r="EN88" s="91"/>
      <c r="EO88" s="91"/>
      <c r="EP88" s="91"/>
      <c r="EQ88" s="91"/>
      <c r="ER88" s="91"/>
      <c r="ES88" s="91"/>
      <c r="ET88" s="91"/>
      <c r="EU88" s="91"/>
      <c r="EV88" s="91"/>
      <c r="EW88" s="91"/>
      <c r="EX88" s="91"/>
      <c r="EY88" s="91"/>
    </row>
    <row r="89" spans="1:155" s="92" customFormat="1" ht="15.6" x14ac:dyDescent="0.3">
      <c r="A89" s="69" t="s">
        <v>94</v>
      </c>
      <c r="B89" s="491" t="s">
        <v>7</v>
      </c>
      <c r="C89" s="491"/>
      <c r="D89" s="491"/>
      <c r="E89" s="491"/>
      <c r="F89" s="491"/>
      <c r="G89" s="491"/>
      <c r="H89" s="491"/>
      <c r="I89" s="491"/>
      <c r="J89" s="491"/>
      <c r="K89" s="491"/>
      <c r="L89" s="491"/>
      <c r="M89" s="491"/>
      <c r="N89" s="491"/>
      <c r="O89" s="108"/>
      <c r="P89" s="491" t="s">
        <v>7</v>
      </c>
      <c r="Q89" s="491"/>
      <c r="R89" s="491"/>
      <c r="S89" s="491"/>
      <c r="T89" s="491"/>
      <c r="U89" s="491"/>
      <c r="V89" s="491"/>
      <c r="W89" s="491"/>
      <c r="X89" s="491"/>
      <c r="Y89" s="491"/>
      <c r="Z89" s="491"/>
      <c r="AA89" s="491"/>
      <c r="AB89" s="491"/>
      <c r="AC89" s="108"/>
      <c r="AD89" s="491" t="s">
        <v>7</v>
      </c>
      <c r="AE89" s="491"/>
      <c r="AF89" s="491"/>
      <c r="AG89" s="491"/>
      <c r="AH89" s="491"/>
      <c r="AI89" s="491"/>
      <c r="AJ89" s="491"/>
      <c r="AK89" s="491"/>
      <c r="AL89" s="491"/>
      <c r="AM89" s="491"/>
      <c r="AN89" s="491"/>
      <c r="AO89" s="491"/>
      <c r="AP89" s="491"/>
      <c r="AQ89" s="108"/>
      <c r="AR89" s="1"/>
      <c r="AS89" s="1"/>
      <c r="AT89" s="1"/>
      <c r="AU89" s="1"/>
      <c r="AV89" s="1"/>
      <c r="AW89" s="1"/>
      <c r="AX89" s="1"/>
      <c r="AY89" s="1"/>
      <c r="AZ89" s="1"/>
      <c r="BA89" s="1"/>
      <c r="BB89" s="1"/>
      <c r="BC89" s="1"/>
      <c r="BD89" s="1"/>
      <c r="BE89" s="108"/>
      <c r="BF89" s="1"/>
      <c r="BG89" s="1"/>
      <c r="BH89" s="1"/>
      <c r="BI89" s="1"/>
      <c r="BJ89" s="1"/>
      <c r="BK89" s="1"/>
      <c r="BL89" s="1"/>
      <c r="BM89" s="1"/>
      <c r="BN89" s="1"/>
      <c r="BO89" s="1"/>
      <c r="BP89" s="1"/>
      <c r="BQ89" s="1"/>
      <c r="BR89" s="1"/>
      <c r="BS89" s="109"/>
      <c r="BT89" s="91"/>
      <c r="BU89" s="91"/>
      <c r="BV89" s="91"/>
      <c r="BW89" s="91"/>
      <c r="BX89" s="91"/>
      <c r="BY89" s="91"/>
      <c r="BZ89" s="91"/>
      <c r="CA89" s="91"/>
      <c r="CB89" s="91"/>
      <c r="CC89" s="91"/>
      <c r="CD89" s="91"/>
      <c r="CE89" s="91"/>
      <c r="CF89" s="91"/>
      <c r="CG89" s="91"/>
      <c r="CH89" s="91"/>
      <c r="CI89" s="91"/>
      <c r="CJ89" s="91"/>
      <c r="CK89" s="91"/>
      <c r="CL89" s="91"/>
      <c r="CM89" s="91"/>
      <c r="CN89" s="91"/>
      <c r="CO89" s="91"/>
      <c r="CP89" s="91"/>
      <c r="CQ89" s="91"/>
      <c r="CR89" s="91"/>
      <c r="CS89" s="91"/>
      <c r="CT89" s="91"/>
      <c r="CU89" s="91"/>
      <c r="CV89" s="91"/>
      <c r="CW89" s="91"/>
      <c r="CX89" s="91"/>
      <c r="CY89" s="91"/>
      <c r="CZ89" s="91"/>
      <c r="DA89" s="91"/>
      <c r="DB89" s="91"/>
      <c r="DC89" s="91"/>
      <c r="DD89" s="91"/>
      <c r="DE89" s="91"/>
      <c r="DF89" s="91"/>
      <c r="DG89" s="91"/>
      <c r="DH89" s="91"/>
      <c r="DI89" s="91"/>
      <c r="DJ89" s="91"/>
      <c r="DK89" s="91"/>
      <c r="DL89" s="91"/>
      <c r="DM89" s="91"/>
      <c r="DN89" s="91"/>
      <c r="DO89" s="91"/>
      <c r="DP89" s="91"/>
      <c r="DQ89" s="91"/>
      <c r="DR89" s="91"/>
      <c r="DS89" s="91"/>
      <c r="DT89" s="91"/>
      <c r="DU89" s="91"/>
      <c r="DV89" s="91"/>
      <c r="DW89" s="91"/>
      <c r="DX89" s="91"/>
      <c r="DY89" s="91"/>
      <c r="DZ89" s="91"/>
      <c r="EA89" s="91"/>
      <c r="EB89" s="91"/>
      <c r="EC89" s="91"/>
      <c r="ED89" s="91"/>
      <c r="EE89" s="91"/>
      <c r="EF89" s="91"/>
      <c r="EG89" s="91"/>
      <c r="EH89" s="91"/>
      <c r="EI89" s="91"/>
      <c r="EJ89" s="91"/>
      <c r="EK89" s="91"/>
      <c r="EL89" s="91"/>
      <c r="EM89" s="91"/>
      <c r="EN89" s="91"/>
      <c r="EO89" s="91"/>
      <c r="EP89" s="91"/>
      <c r="EQ89" s="91"/>
      <c r="ER89" s="91"/>
      <c r="ES89" s="91"/>
      <c r="ET89" s="91"/>
      <c r="EU89" s="91"/>
      <c r="EV89" s="91"/>
      <c r="EW89" s="91"/>
      <c r="EX89" s="91"/>
      <c r="EY89" s="91"/>
    </row>
    <row r="90" spans="1:155" ht="15.6" x14ac:dyDescent="0.3">
      <c r="A90" s="181"/>
      <c r="B90" s="182"/>
      <c r="C90" s="182"/>
      <c r="D90" s="183"/>
      <c r="E90" s="183"/>
      <c r="F90" s="183"/>
      <c r="G90" s="183"/>
      <c r="H90" s="184"/>
      <c r="I90" s="183"/>
      <c r="J90" s="183"/>
      <c r="K90" s="182"/>
      <c r="L90" s="182"/>
      <c r="M90" s="182"/>
      <c r="N90" s="185"/>
      <c r="O90" s="140"/>
      <c r="P90" s="186"/>
      <c r="Q90" s="186"/>
      <c r="R90" s="182"/>
      <c r="S90" s="182"/>
      <c r="T90" s="182"/>
      <c r="U90" s="182"/>
      <c r="V90" s="182"/>
      <c r="W90" s="182"/>
      <c r="X90" s="182"/>
      <c r="Y90" s="186"/>
      <c r="Z90" s="186"/>
      <c r="AA90" s="186"/>
      <c r="AB90" s="187"/>
      <c r="AC90" s="140"/>
      <c r="AD90" s="186"/>
      <c r="AE90" s="186"/>
      <c r="AF90" s="497"/>
      <c r="AG90" s="497"/>
      <c r="AH90" s="497"/>
      <c r="AI90" s="497"/>
      <c r="AJ90" s="497"/>
      <c r="AK90" s="497"/>
      <c r="AL90" s="497"/>
      <c r="AM90" s="186"/>
      <c r="AN90" s="186"/>
      <c r="AO90" s="186"/>
      <c r="AP90" s="187"/>
      <c r="AQ90" s="140"/>
      <c r="AR90" s="1"/>
      <c r="AS90" s="1"/>
      <c r="AT90" s="1"/>
      <c r="AU90" s="1"/>
      <c r="AV90" s="1"/>
      <c r="AW90" s="1"/>
      <c r="AX90" s="1"/>
      <c r="AY90" s="1"/>
      <c r="AZ90" s="1"/>
      <c r="BA90" s="1"/>
      <c r="BB90" s="1"/>
      <c r="BC90" s="1"/>
      <c r="BD90" s="1"/>
      <c r="BE90" s="140"/>
      <c r="BF90" s="1"/>
      <c r="BG90" s="1"/>
      <c r="BH90" s="1"/>
      <c r="BI90" s="1"/>
      <c r="BJ90" s="1"/>
      <c r="BK90" s="1"/>
      <c r="BL90" s="1"/>
      <c r="BM90" s="1"/>
      <c r="BN90" s="1"/>
      <c r="BO90" s="1"/>
      <c r="BP90" s="1"/>
      <c r="BQ90" s="1"/>
      <c r="BR90" s="1"/>
      <c r="BS90" s="81"/>
    </row>
    <row r="91" spans="1:155" ht="15.6" x14ac:dyDescent="0.3">
      <c r="A91" s="188" t="s">
        <v>5</v>
      </c>
      <c r="B91" s="189" t="str">
        <f>IF(AND(N42=0,N10=0),"",N42/(1-(N17/N10)))</f>
        <v/>
      </c>
      <c r="C91" s="182"/>
      <c r="D91" s="190"/>
      <c r="E91" s="191"/>
      <c r="F91" s="192"/>
      <c r="G91" s="192"/>
      <c r="H91" s="192"/>
      <c r="I91" s="182"/>
      <c r="J91" s="182"/>
      <c r="K91" s="182"/>
      <c r="L91" s="182"/>
      <c r="M91" s="182"/>
      <c r="N91" s="182"/>
      <c r="O91" s="146"/>
      <c r="P91" s="493" t="s">
        <v>5</v>
      </c>
      <c r="Q91" s="494"/>
      <c r="R91" s="494"/>
      <c r="S91" s="193">
        <f>IF(AND(AB42=0,AB10=0),0,AB42/(1-(AB17/AB10)))</f>
        <v>0</v>
      </c>
      <c r="T91" s="192"/>
      <c r="U91" s="192"/>
      <c r="V91" s="192"/>
      <c r="W91" s="497"/>
      <c r="X91" s="497"/>
      <c r="Y91" s="497"/>
      <c r="Z91" s="497"/>
      <c r="AA91" s="497"/>
      <c r="AB91" s="497"/>
      <c r="AC91" s="146"/>
      <c r="AD91" s="493" t="s">
        <v>5</v>
      </c>
      <c r="AE91" s="494"/>
      <c r="AF91" s="494"/>
      <c r="AG91" s="193">
        <f>IF(AND(AP42=0,AP10=0),0,AP42/(1-(AP17/AP10)))</f>
        <v>0</v>
      </c>
      <c r="AH91" s="192"/>
      <c r="AI91" s="192"/>
      <c r="AJ91" s="192"/>
      <c r="AK91" s="182"/>
      <c r="AL91" s="182"/>
      <c r="AM91" s="182"/>
      <c r="AN91" s="182"/>
      <c r="AO91" s="182"/>
      <c r="AP91" s="182"/>
      <c r="AQ91" s="146"/>
      <c r="AR91" s="1"/>
      <c r="AS91" s="1"/>
      <c r="AT91" s="1"/>
      <c r="AU91" s="1"/>
      <c r="AV91" s="1"/>
      <c r="AW91" s="1"/>
      <c r="AX91" s="1"/>
      <c r="AY91" s="1"/>
      <c r="AZ91" s="1"/>
      <c r="BA91" s="1"/>
      <c r="BB91" s="1"/>
      <c r="BC91" s="1"/>
      <c r="BD91" s="1"/>
      <c r="BE91" s="146"/>
      <c r="BF91" s="1"/>
      <c r="BG91" s="1"/>
      <c r="BH91" s="1"/>
      <c r="BI91" s="1"/>
      <c r="BJ91" s="1"/>
      <c r="BK91" s="1"/>
      <c r="BL91" s="1"/>
      <c r="BM91" s="1"/>
      <c r="BN91" s="1"/>
      <c r="BO91" s="1"/>
      <c r="BP91" s="1"/>
      <c r="BQ91" s="1"/>
      <c r="BR91" s="1"/>
      <c r="BS91" s="145"/>
    </row>
    <row r="92" spans="1:155" ht="15.6" x14ac:dyDescent="0.3">
      <c r="A92" s="188" t="s">
        <v>6</v>
      </c>
      <c r="B92" s="194" t="str">
        <f>IF(B91="","",B91/12)</f>
        <v/>
      </c>
      <c r="C92" s="182"/>
      <c r="D92" s="190"/>
      <c r="E92" s="191"/>
      <c r="F92" s="192"/>
      <c r="G92" s="192"/>
      <c r="H92" s="192"/>
      <c r="I92" s="191"/>
      <c r="J92" s="191"/>
      <c r="K92" s="191"/>
      <c r="L92" s="191"/>
      <c r="M92" s="191"/>
      <c r="N92" s="191"/>
      <c r="O92" s="146"/>
      <c r="P92" s="493" t="s">
        <v>6</v>
      </c>
      <c r="Q92" s="495"/>
      <c r="R92" s="495"/>
      <c r="S92" s="195">
        <f>IF(S91=0,0,S91/12)</f>
        <v>0</v>
      </c>
      <c r="T92" s="192"/>
      <c r="U92" s="192"/>
      <c r="V92" s="192"/>
      <c r="W92" s="497"/>
      <c r="X92" s="497"/>
      <c r="Y92" s="497"/>
      <c r="Z92" s="497"/>
      <c r="AA92" s="497"/>
      <c r="AB92" s="497"/>
      <c r="AC92" s="146"/>
      <c r="AD92" s="493" t="s">
        <v>6</v>
      </c>
      <c r="AE92" s="494"/>
      <c r="AF92" s="494"/>
      <c r="AG92" s="195">
        <f>AG91/12</f>
        <v>0</v>
      </c>
      <c r="AH92" s="192"/>
      <c r="AI92" s="192"/>
      <c r="AJ92" s="192"/>
      <c r="AK92" s="182"/>
      <c r="AL92" s="182"/>
      <c r="AM92" s="182"/>
      <c r="AN92" s="182"/>
      <c r="AO92" s="182"/>
      <c r="AP92" s="182"/>
      <c r="AQ92" s="146"/>
      <c r="AR92" s="1"/>
      <c r="AS92" s="1"/>
      <c r="AT92" s="1"/>
      <c r="AU92" s="1"/>
      <c r="AV92" s="1"/>
      <c r="AW92" s="1"/>
      <c r="AX92" s="1"/>
      <c r="AY92" s="1"/>
      <c r="AZ92" s="1"/>
      <c r="BA92" s="1"/>
      <c r="BB92" s="1"/>
      <c r="BC92" s="1"/>
      <c r="BD92" s="1"/>
      <c r="BE92" s="146"/>
      <c r="BF92" s="1"/>
      <c r="BG92" s="1"/>
      <c r="BH92" s="1"/>
      <c r="BI92" s="1"/>
      <c r="BJ92" s="1"/>
      <c r="BK92" s="1"/>
      <c r="BL92" s="1"/>
      <c r="BM92" s="1"/>
      <c r="BN92" s="1"/>
      <c r="BO92" s="1"/>
      <c r="BP92" s="1"/>
      <c r="BQ92" s="1"/>
      <c r="BR92" s="1"/>
      <c r="BS92" s="145"/>
    </row>
    <row r="93" spans="1:155" ht="15.6" x14ac:dyDescent="0.3">
      <c r="A93" s="24"/>
      <c r="B93" s="182"/>
      <c r="C93" s="182"/>
      <c r="D93" s="182"/>
      <c r="E93" s="182"/>
      <c r="F93" s="182"/>
      <c r="G93" s="182"/>
      <c r="H93" s="182"/>
      <c r="I93" s="182"/>
      <c r="J93" s="182"/>
      <c r="K93" s="182"/>
      <c r="L93" s="182"/>
      <c r="M93" s="182"/>
      <c r="N93" s="185"/>
      <c r="O93" s="151"/>
      <c r="P93" s="196"/>
      <c r="Q93" s="196"/>
      <c r="R93" s="196"/>
      <c r="S93" s="196"/>
      <c r="T93" s="196"/>
      <c r="U93" s="196"/>
      <c r="V93" s="196"/>
      <c r="W93" s="196"/>
      <c r="X93" s="196"/>
      <c r="Y93" s="196"/>
      <c r="Z93" s="196"/>
      <c r="AA93" s="196"/>
      <c r="AB93" s="197"/>
      <c r="AC93" s="151"/>
      <c r="AD93" s="196"/>
      <c r="AE93" s="196"/>
      <c r="AF93" s="196"/>
      <c r="AG93" s="196"/>
      <c r="AH93" s="196"/>
      <c r="AI93" s="196"/>
      <c r="AJ93" s="196"/>
      <c r="AK93" s="196"/>
      <c r="AL93" s="196"/>
      <c r="AM93" s="196"/>
      <c r="AN93" s="196"/>
      <c r="AO93" s="196"/>
      <c r="AP93" s="197"/>
      <c r="AQ93" s="151"/>
      <c r="AR93" s="1"/>
      <c r="AS93" s="1"/>
      <c r="AT93" s="1"/>
      <c r="AU93" s="1"/>
      <c r="AV93" s="1"/>
      <c r="AW93" s="1"/>
      <c r="AX93" s="1"/>
      <c r="AY93" s="1"/>
      <c r="AZ93" s="1"/>
      <c r="BA93" s="1"/>
      <c r="BB93" s="1"/>
      <c r="BC93" s="1"/>
      <c r="BD93" s="1"/>
      <c r="BE93" s="151"/>
      <c r="BF93" s="1"/>
      <c r="BG93" s="1"/>
      <c r="BH93" s="1"/>
      <c r="BI93" s="1"/>
      <c r="BJ93" s="1"/>
      <c r="BK93" s="1"/>
      <c r="BL93" s="1"/>
      <c r="BM93" s="1"/>
      <c r="BN93" s="1"/>
      <c r="BO93" s="1"/>
      <c r="BP93" s="1"/>
      <c r="BQ93" s="1"/>
      <c r="BR93" s="1"/>
      <c r="BS93" s="84"/>
    </row>
    <row r="94" spans="1:155" x14ac:dyDescent="0.25">
      <c r="A94" s="24"/>
      <c r="B94" s="183"/>
      <c r="C94" s="183"/>
      <c r="D94" s="183"/>
      <c r="E94" s="183"/>
      <c r="F94" s="183"/>
      <c r="G94" s="183"/>
      <c r="H94" s="183"/>
      <c r="I94" s="183"/>
      <c r="J94" s="183"/>
      <c r="K94" s="183"/>
      <c r="L94" s="183"/>
      <c r="M94" s="183"/>
      <c r="N94" s="198"/>
      <c r="O94" s="199"/>
      <c r="P94" s="192"/>
      <c r="Q94" s="192"/>
      <c r="R94" s="192"/>
      <c r="S94" s="192"/>
      <c r="T94" s="192"/>
      <c r="U94" s="192"/>
      <c r="V94" s="192"/>
      <c r="W94" s="192"/>
      <c r="X94" s="192"/>
      <c r="Y94" s="192"/>
      <c r="Z94" s="192"/>
      <c r="AA94" s="192"/>
      <c r="AB94" s="200"/>
      <c r="AC94" s="199"/>
      <c r="AD94" s="192"/>
      <c r="AE94" s="192"/>
      <c r="AF94" s="192"/>
      <c r="AG94" s="192"/>
      <c r="AH94" s="192"/>
      <c r="AI94" s="192"/>
      <c r="AJ94" s="192"/>
      <c r="AK94" s="192"/>
      <c r="AL94" s="192"/>
      <c r="AM94" s="192"/>
      <c r="AN94" s="192"/>
      <c r="AO94" s="192"/>
      <c r="AP94" s="200"/>
      <c r="AQ94" s="199"/>
      <c r="AR94" s="1"/>
      <c r="AS94" s="1"/>
      <c r="AT94" s="1"/>
      <c r="AU94" s="1"/>
      <c r="AV94" s="1"/>
      <c r="AW94" s="1"/>
      <c r="AX94" s="1"/>
      <c r="AY94" s="1"/>
      <c r="AZ94" s="1"/>
      <c r="BA94" s="1"/>
      <c r="BB94" s="1"/>
      <c r="BC94" s="1"/>
      <c r="BD94" s="1"/>
      <c r="BE94" s="199"/>
      <c r="BF94" s="1"/>
      <c r="BG94" s="1"/>
      <c r="BH94" s="1"/>
      <c r="BI94" s="1"/>
      <c r="BJ94" s="1"/>
      <c r="BK94" s="1"/>
      <c r="BL94" s="1"/>
      <c r="BM94" s="1"/>
      <c r="BN94" s="1"/>
      <c r="BO94" s="1"/>
      <c r="BP94" s="1"/>
      <c r="BQ94" s="1"/>
      <c r="BR94" s="1"/>
    </row>
    <row r="95" spans="1:155" s="1" customFormat="1" ht="18" customHeight="1" x14ac:dyDescent="0.3">
      <c r="A95" s="69" t="s">
        <v>83</v>
      </c>
      <c r="B95" s="492">
        <f>B46</f>
        <v>0</v>
      </c>
      <c r="C95" s="492"/>
      <c r="D95" s="492"/>
      <c r="E95" s="492"/>
      <c r="F95" s="492"/>
      <c r="G95" s="492"/>
      <c r="H95" s="492"/>
      <c r="I95" s="492"/>
      <c r="J95" s="492"/>
      <c r="K95" s="492"/>
      <c r="L95" s="492"/>
      <c r="M95" s="492"/>
      <c r="N95" s="492"/>
      <c r="O95" s="140"/>
      <c r="P95" s="492">
        <f>P46</f>
        <v>1</v>
      </c>
      <c r="Q95" s="492"/>
      <c r="R95" s="492"/>
      <c r="S95" s="492"/>
      <c r="T95" s="492"/>
      <c r="U95" s="492"/>
      <c r="V95" s="492"/>
      <c r="W95" s="492"/>
      <c r="X95" s="492"/>
      <c r="Y95" s="492"/>
      <c r="Z95" s="492"/>
      <c r="AA95" s="492"/>
      <c r="AB95" s="492"/>
      <c r="AC95" s="140"/>
      <c r="AD95" s="492">
        <f>AD46</f>
        <v>2</v>
      </c>
      <c r="AE95" s="492"/>
      <c r="AF95" s="492"/>
      <c r="AG95" s="492"/>
      <c r="AH95" s="492"/>
      <c r="AI95" s="492"/>
      <c r="AJ95" s="492"/>
      <c r="AK95" s="492"/>
      <c r="AL95" s="492"/>
      <c r="AM95" s="492"/>
      <c r="AN95" s="492"/>
      <c r="AO95" s="492"/>
      <c r="AP95" s="492"/>
      <c r="AQ95" s="140"/>
      <c r="BE95" s="140"/>
      <c r="BS95" s="81"/>
      <c r="BT95" s="51"/>
      <c r="BU95" s="51"/>
      <c r="BV95" s="51"/>
      <c r="BW95" s="51"/>
      <c r="BX95" s="51"/>
      <c r="BY95" s="51"/>
      <c r="BZ95" s="51"/>
      <c r="CA95" s="51"/>
      <c r="CB95" s="51"/>
      <c r="CC95" s="51"/>
      <c r="CD95" s="51"/>
      <c r="CE95" s="51"/>
      <c r="CF95" s="51"/>
      <c r="CG95" s="51"/>
      <c r="CH95" s="51"/>
      <c r="CI95" s="51"/>
      <c r="CJ95" s="51"/>
      <c r="CK95" s="51"/>
      <c r="CL95" s="51"/>
      <c r="CM95" s="51"/>
      <c r="CN95" s="51"/>
      <c r="CO95" s="51"/>
      <c r="CP95" s="51"/>
      <c r="CQ95" s="51"/>
      <c r="CR95" s="51"/>
      <c r="CS95" s="51"/>
      <c r="CT95" s="51"/>
      <c r="CU95" s="51"/>
      <c r="CV95" s="51"/>
      <c r="CW95" s="51"/>
      <c r="CX95" s="51"/>
      <c r="CY95" s="51"/>
      <c r="CZ95" s="51"/>
      <c r="DA95" s="51"/>
      <c r="DB95" s="51"/>
      <c r="DC95" s="51"/>
      <c r="DD95" s="51"/>
      <c r="DE95" s="51"/>
      <c r="DF95" s="51"/>
      <c r="DG95" s="51"/>
      <c r="DH95" s="51"/>
      <c r="DI95" s="51"/>
      <c r="DJ95" s="51"/>
      <c r="DK95" s="51"/>
      <c r="DL95" s="51"/>
      <c r="DM95" s="51"/>
      <c r="DN95" s="51"/>
      <c r="DO95" s="51"/>
      <c r="DP95" s="51"/>
      <c r="DQ95" s="51"/>
      <c r="DR95" s="51"/>
      <c r="DS95" s="51"/>
      <c r="DT95" s="51"/>
      <c r="DU95" s="51"/>
      <c r="DV95" s="51"/>
      <c r="DW95" s="51"/>
      <c r="DX95" s="51"/>
      <c r="DY95" s="51"/>
      <c r="DZ95" s="51"/>
      <c r="EA95" s="51"/>
      <c r="EB95" s="51"/>
      <c r="EC95" s="51"/>
      <c r="ED95" s="51"/>
      <c r="EE95" s="51"/>
      <c r="EF95" s="51"/>
      <c r="EG95" s="51"/>
      <c r="EH95" s="51"/>
      <c r="EI95" s="51"/>
      <c r="EJ95" s="51"/>
      <c r="EK95" s="51"/>
      <c r="EL95" s="51"/>
      <c r="EM95" s="51"/>
      <c r="EN95" s="51"/>
      <c r="EO95" s="51"/>
      <c r="EP95" s="51"/>
      <c r="EQ95" s="51"/>
      <c r="ER95" s="51"/>
      <c r="ES95" s="51"/>
      <c r="ET95" s="51"/>
      <c r="EU95" s="51"/>
      <c r="EV95" s="51"/>
      <c r="EW95" s="51"/>
      <c r="EX95" s="51"/>
      <c r="EY95" s="51"/>
    </row>
    <row r="96" spans="1:155" s="1" customFormat="1" ht="12.75" customHeight="1" x14ac:dyDescent="0.3">
      <c r="A96" s="25"/>
      <c r="B96" s="143" t="s">
        <v>66</v>
      </c>
      <c r="C96" s="143" t="s">
        <v>67</v>
      </c>
      <c r="D96" s="143" t="s">
        <v>68</v>
      </c>
      <c r="E96" s="143" t="s">
        <v>69</v>
      </c>
      <c r="F96" s="143" t="s">
        <v>70</v>
      </c>
      <c r="G96" s="143" t="s">
        <v>71</v>
      </c>
      <c r="H96" s="143" t="s">
        <v>72</v>
      </c>
      <c r="I96" s="143" t="s">
        <v>73</v>
      </c>
      <c r="J96" s="143" t="s">
        <v>61</v>
      </c>
      <c r="K96" s="143" t="s">
        <v>62</v>
      </c>
      <c r="L96" s="143" t="s">
        <v>63</v>
      </c>
      <c r="M96" s="143" t="s">
        <v>64</v>
      </c>
      <c r="N96" s="144" t="s">
        <v>65</v>
      </c>
      <c r="O96" s="151"/>
      <c r="P96" s="143" t="s">
        <v>66</v>
      </c>
      <c r="Q96" s="143" t="s">
        <v>67</v>
      </c>
      <c r="R96" s="143" t="s">
        <v>68</v>
      </c>
      <c r="S96" s="143" t="s">
        <v>69</v>
      </c>
      <c r="T96" s="143" t="s">
        <v>70</v>
      </c>
      <c r="U96" s="143" t="s">
        <v>71</v>
      </c>
      <c r="V96" s="143" t="s">
        <v>72</v>
      </c>
      <c r="W96" s="143" t="s">
        <v>73</v>
      </c>
      <c r="X96" s="143" t="s">
        <v>61</v>
      </c>
      <c r="Y96" s="143" t="s">
        <v>62</v>
      </c>
      <c r="Z96" s="143" t="s">
        <v>63</v>
      </c>
      <c r="AA96" s="143" t="s">
        <v>64</v>
      </c>
      <c r="AB96" s="144" t="s">
        <v>65</v>
      </c>
      <c r="AC96" s="151"/>
      <c r="AD96" s="143" t="s">
        <v>66</v>
      </c>
      <c r="AE96" s="143" t="s">
        <v>67</v>
      </c>
      <c r="AF96" s="143" t="s">
        <v>68</v>
      </c>
      <c r="AG96" s="143" t="s">
        <v>69</v>
      </c>
      <c r="AH96" s="143" t="s">
        <v>70</v>
      </c>
      <c r="AI96" s="143" t="s">
        <v>71</v>
      </c>
      <c r="AJ96" s="143" t="s">
        <v>72</v>
      </c>
      <c r="AK96" s="143" t="s">
        <v>73</v>
      </c>
      <c r="AL96" s="143" t="s">
        <v>61</v>
      </c>
      <c r="AM96" s="143" t="s">
        <v>62</v>
      </c>
      <c r="AN96" s="143" t="s">
        <v>63</v>
      </c>
      <c r="AO96" s="143" t="s">
        <v>64</v>
      </c>
      <c r="AP96" s="144" t="s">
        <v>65</v>
      </c>
      <c r="AQ96" s="151"/>
      <c r="BE96" s="151"/>
      <c r="BS96" s="84"/>
      <c r="BT96" s="51"/>
      <c r="BU96" s="51"/>
      <c r="BV96" s="51"/>
      <c r="BW96" s="51"/>
      <c r="BX96" s="51"/>
      <c r="BY96" s="51"/>
      <c r="BZ96" s="51"/>
      <c r="CA96" s="51"/>
      <c r="CB96" s="51"/>
      <c r="CC96" s="51"/>
      <c r="CD96" s="51"/>
      <c r="CE96" s="51"/>
      <c r="CF96" s="51"/>
      <c r="CG96" s="51"/>
      <c r="CH96" s="51"/>
      <c r="CI96" s="51"/>
      <c r="CJ96" s="51"/>
      <c r="CK96" s="51"/>
      <c r="CL96" s="51"/>
      <c r="CM96" s="51"/>
      <c r="CN96" s="51"/>
      <c r="CO96" s="51"/>
      <c r="CP96" s="51"/>
      <c r="CQ96" s="51"/>
      <c r="CR96" s="51"/>
      <c r="CS96" s="51"/>
      <c r="CT96" s="51"/>
      <c r="CU96" s="51"/>
      <c r="CV96" s="51"/>
      <c r="CW96" s="51"/>
      <c r="CX96" s="51"/>
      <c r="CY96" s="51"/>
      <c r="CZ96" s="51"/>
      <c r="DA96" s="51"/>
      <c r="DB96" s="51"/>
      <c r="DC96" s="51"/>
      <c r="DD96" s="51"/>
      <c r="DE96" s="51"/>
      <c r="DF96" s="51"/>
      <c r="DG96" s="51"/>
      <c r="DH96" s="51"/>
      <c r="DI96" s="51"/>
      <c r="DJ96" s="51"/>
      <c r="DK96" s="51"/>
      <c r="DL96" s="51"/>
      <c r="DM96" s="51"/>
      <c r="DN96" s="51"/>
      <c r="DO96" s="51"/>
      <c r="DP96" s="51"/>
      <c r="DQ96" s="51"/>
      <c r="DR96" s="51"/>
      <c r="DS96" s="51"/>
      <c r="DT96" s="51"/>
      <c r="DU96" s="51"/>
      <c r="DV96" s="51"/>
      <c r="DW96" s="51"/>
      <c r="DX96" s="51"/>
      <c r="DY96" s="51"/>
      <c r="DZ96" s="51"/>
      <c r="EA96" s="51"/>
      <c r="EB96" s="51"/>
      <c r="EC96" s="51"/>
      <c r="ED96" s="51"/>
      <c r="EE96" s="51"/>
      <c r="EF96" s="51"/>
      <c r="EG96" s="51"/>
      <c r="EH96" s="51"/>
      <c r="EI96" s="51"/>
      <c r="EJ96" s="51"/>
      <c r="EK96" s="51"/>
      <c r="EL96" s="51"/>
      <c r="EM96" s="51"/>
      <c r="EN96" s="51"/>
      <c r="EO96" s="51"/>
      <c r="EP96" s="51"/>
      <c r="EQ96" s="51"/>
      <c r="ER96" s="51"/>
      <c r="ES96" s="51"/>
      <c r="ET96" s="51"/>
      <c r="EU96" s="51"/>
      <c r="EV96" s="51"/>
      <c r="EW96" s="51"/>
      <c r="EX96" s="51"/>
      <c r="EY96" s="51"/>
    </row>
    <row r="97" spans="1:155" s="92" customFormat="1" ht="15.6" x14ac:dyDescent="0.3">
      <c r="A97" s="93" t="s">
        <v>84</v>
      </c>
      <c r="B97" s="169"/>
      <c r="C97" s="169"/>
      <c r="D97" s="169"/>
      <c r="E97" s="169"/>
      <c r="F97" s="169"/>
      <c r="G97" s="169"/>
      <c r="H97" s="169"/>
      <c r="I97" s="169"/>
      <c r="J97" s="169"/>
      <c r="K97" s="169"/>
      <c r="L97" s="169"/>
      <c r="M97" s="169"/>
      <c r="N97" s="132"/>
      <c r="O97" s="157"/>
      <c r="P97" s="169"/>
      <c r="Q97" s="169"/>
      <c r="R97" s="169"/>
      <c r="S97" s="169"/>
      <c r="T97" s="169"/>
      <c r="U97" s="169"/>
      <c r="V97" s="169"/>
      <c r="W97" s="169"/>
      <c r="X97" s="169"/>
      <c r="Y97" s="169"/>
      <c r="Z97" s="169"/>
      <c r="AA97" s="169"/>
      <c r="AB97" s="132"/>
      <c r="AC97" s="157"/>
      <c r="AD97" s="169"/>
      <c r="AE97" s="169"/>
      <c r="AF97" s="169"/>
      <c r="AG97" s="169"/>
      <c r="AH97" s="169"/>
      <c r="AI97" s="169"/>
      <c r="AJ97" s="169"/>
      <c r="AK97" s="169"/>
      <c r="AL97" s="169"/>
      <c r="AM97" s="169"/>
      <c r="AN97" s="169"/>
      <c r="AO97" s="169"/>
      <c r="AP97" s="132"/>
      <c r="AQ97" s="157"/>
      <c r="AR97" s="1"/>
      <c r="AS97" s="1"/>
      <c r="AT97" s="1"/>
      <c r="AU97" s="1"/>
      <c r="AV97" s="1"/>
      <c r="AW97" s="1"/>
      <c r="AX97" s="1"/>
      <c r="AY97" s="1"/>
      <c r="AZ97" s="1"/>
      <c r="BA97" s="1"/>
      <c r="BB97" s="1"/>
      <c r="BC97" s="1"/>
      <c r="BD97" s="1"/>
      <c r="BE97" s="157"/>
      <c r="BF97" s="1"/>
      <c r="BG97" s="1"/>
      <c r="BH97" s="1"/>
      <c r="BI97" s="1"/>
      <c r="BJ97" s="1"/>
      <c r="BK97" s="1"/>
      <c r="BL97" s="1"/>
      <c r="BM97" s="1"/>
      <c r="BN97" s="1"/>
      <c r="BO97" s="1"/>
      <c r="BP97" s="1"/>
      <c r="BQ97" s="1"/>
      <c r="BR97" s="1"/>
      <c r="BS97" s="90"/>
      <c r="BT97" s="91"/>
      <c r="BU97" s="91"/>
      <c r="BV97" s="91"/>
      <c r="BW97" s="91"/>
      <c r="BX97" s="91"/>
      <c r="BY97" s="91"/>
      <c r="BZ97" s="91"/>
      <c r="CA97" s="91"/>
      <c r="CB97" s="91"/>
      <c r="CC97" s="91"/>
      <c r="CD97" s="91"/>
      <c r="CE97" s="91"/>
      <c r="CF97" s="91"/>
      <c r="CG97" s="91"/>
      <c r="CH97" s="91"/>
      <c r="CI97" s="91"/>
      <c r="CJ97" s="91"/>
      <c r="CK97" s="91"/>
      <c r="CL97" s="91"/>
      <c r="CM97" s="91"/>
      <c r="CN97" s="91"/>
      <c r="CO97" s="91"/>
      <c r="CP97" s="91"/>
      <c r="CQ97" s="91"/>
      <c r="CR97" s="91"/>
      <c r="CS97" s="91"/>
      <c r="CT97" s="91"/>
      <c r="CU97" s="91"/>
      <c r="CV97" s="91"/>
      <c r="CW97" s="91"/>
      <c r="CX97" s="91"/>
      <c r="CY97" s="91"/>
      <c r="CZ97" s="91"/>
      <c r="DA97" s="91"/>
      <c r="DB97" s="91"/>
      <c r="DC97" s="91"/>
      <c r="DD97" s="91"/>
      <c r="DE97" s="91"/>
      <c r="DF97" s="91"/>
      <c r="DG97" s="91"/>
      <c r="DH97" s="91"/>
      <c r="DI97" s="91"/>
      <c r="DJ97" s="91"/>
      <c r="DK97" s="91"/>
      <c r="DL97" s="91"/>
      <c r="DM97" s="91"/>
      <c r="DN97" s="91"/>
      <c r="DO97" s="91"/>
      <c r="DP97" s="91"/>
      <c r="DQ97" s="91"/>
      <c r="DR97" s="91"/>
      <c r="DS97" s="91"/>
      <c r="DT97" s="91"/>
      <c r="DU97" s="91"/>
      <c r="DV97" s="91"/>
      <c r="DW97" s="91"/>
      <c r="DX97" s="91"/>
      <c r="DY97" s="91"/>
      <c r="DZ97" s="91"/>
      <c r="EA97" s="91"/>
      <c r="EB97" s="91"/>
      <c r="EC97" s="91"/>
      <c r="ED97" s="91"/>
      <c r="EE97" s="91"/>
      <c r="EF97" s="91"/>
      <c r="EG97" s="91"/>
      <c r="EH97" s="91"/>
      <c r="EI97" s="91"/>
      <c r="EJ97" s="91"/>
      <c r="EK97" s="91"/>
      <c r="EL97" s="91"/>
      <c r="EM97" s="91"/>
      <c r="EN97" s="91"/>
      <c r="EO97" s="91"/>
      <c r="EP97" s="91"/>
      <c r="EQ97" s="91"/>
      <c r="ER97" s="91"/>
      <c r="ES97" s="91"/>
      <c r="ET97" s="91"/>
      <c r="EU97" s="91"/>
      <c r="EV97" s="91"/>
      <c r="EW97" s="91"/>
      <c r="EX97" s="91"/>
      <c r="EY97" s="91"/>
    </row>
    <row r="98" spans="1:155" s="92" customFormat="1" ht="15.6" x14ac:dyDescent="0.3">
      <c r="A98" s="201" t="s">
        <v>85</v>
      </c>
      <c r="B98" s="164">
        <f>IF(OR('SSA Info'!$B17=0,'SSA Info'!$B17=""),0,IF(OR(Projections!B118&lt;=9,Projections!B118=""),'SSA Info'!$B17,IF(Projections!B125="x",0,'SSA Info'!$B17)))</f>
        <v>0</v>
      </c>
      <c r="C98" s="164">
        <f>IF(OR('SSA Info'!$B17=0,'SSA Info'!$B17=""),0,IF(OR(Projections!C118&lt;=9,Projections!C118=""),'SSA Info'!$B17,IF(Projections!C125="x",0,'SSA Info'!$B17)))</f>
        <v>0</v>
      </c>
      <c r="D98" s="164">
        <f>IF(OR('SSA Info'!$B17=0,'SSA Info'!$B17=""),0,IF(OR(Projections!D118&lt;=9,Projections!D118=""),'SSA Info'!$B17,IF(Projections!D125="x",0,'SSA Info'!$B17)))</f>
        <v>0</v>
      </c>
      <c r="E98" s="164">
        <f>IF(OR('SSA Info'!$B17=0,'SSA Info'!$B17=""),0,IF(OR(Projections!E118&lt;=9,Projections!E118=""),'SSA Info'!$B17,IF(Projections!E125="x",0,'SSA Info'!$B17)))</f>
        <v>0</v>
      </c>
      <c r="F98" s="164">
        <f>IF(OR('SSA Info'!$B17=0,'SSA Info'!$B17=""),0,IF(OR(Projections!F118&lt;=9,Projections!F118=""),'SSA Info'!$B17,IF(Projections!F125="x",0,'SSA Info'!$B17)))</f>
        <v>0</v>
      </c>
      <c r="G98" s="164">
        <f>IF(OR('SSA Info'!$B17=0,'SSA Info'!$B17=""),0,IF(OR(Projections!G118&lt;=9,Projections!G118=""),'SSA Info'!$B17,IF(Projections!G125="x",0,'SSA Info'!$B17)))</f>
        <v>0</v>
      </c>
      <c r="H98" s="164">
        <f>IF(OR('SSA Info'!$B17=0,'SSA Info'!$B17=""),0,IF(OR(Projections!H118&lt;=9,Projections!H118=""),'SSA Info'!$B17,IF(Projections!H125="x",0,'SSA Info'!$B17)))</f>
        <v>0</v>
      </c>
      <c r="I98" s="164">
        <f>IF(OR('SSA Info'!$B17=0,'SSA Info'!$B17=""),0,IF(OR(Projections!I118&lt;=9,Projections!I118=""),'SSA Info'!$B17,IF(Projections!I125="x",0,'SSA Info'!$B17)))</f>
        <v>0</v>
      </c>
      <c r="J98" s="164">
        <f>IF(OR('SSA Info'!$B17=0,'SSA Info'!$B17=""),0,IF(OR(Projections!J118&lt;=9,Projections!J118=""),'SSA Info'!$B17,IF(Projections!J125="x",0,'SSA Info'!$B17)))</f>
        <v>0</v>
      </c>
      <c r="K98" s="164">
        <f>IF(OR('SSA Info'!$B17=0,'SSA Info'!$B17=""),0,IF(OR(Projections!K118&lt;=9,Projections!K118=""),'SSA Info'!$B17,IF(Projections!K125="x",0,'SSA Info'!$B17)))</f>
        <v>0</v>
      </c>
      <c r="L98" s="164">
        <f>IF(OR('SSA Info'!$B17=0,'SSA Info'!$B17=""),0,IF(OR(Projections!L118&lt;=9,Projections!L118=""),'SSA Info'!$B17,IF(Projections!L125="x",0,'SSA Info'!$B17)))</f>
        <v>0</v>
      </c>
      <c r="M98" s="164">
        <f>IF(OR('SSA Info'!$B17=0,'SSA Info'!$B17=""),0,IF(OR(Projections!M118&lt;=9,Projections!M118=""),'SSA Info'!$B17,IF(Projections!M125="x",0,'SSA Info'!$B17)))</f>
        <v>0</v>
      </c>
      <c r="N98" s="97">
        <f>SUM(B98:M98)</f>
        <v>0</v>
      </c>
      <c r="O98" s="157"/>
      <c r="P98" s="164">
        <f>IF(OR('SSA Info'!$B17=0,'SSA Info'!$B17=""),0,IF(OR(Projections!P118&lt;=9,Projections!P118=""),'SSA Info'!$B17*1.025,IF(Projections!P125="x",0,'SSA Info'!$B17*1.025)))</f>
        <v>0</v>
      </c>
      <c r="Q98" s="164">
        <f>IF(OR('SSA Info'!$B17=0,'SSA Info'!$B17=""),0,IF(OR(Projections!Q118&lt;=9,Projections!Q118=""),'SSA Info'!$B17*1.025,IF(Projections!Q125="x",0,'SSA Info'!$B17*1.025)))</f>
        <v>0</v>
      </c>
      <c r="R98" s="164">
        <f>IF(OR('SSA Info'!$B17=0,'SSA Info'!$B17=""),0,IF(OR(Projections!R118&lt;=9,Projections!R118=""),'SSA Info'!$B17*1.025,IF(Projections!R125="x",0,'SSA Info'!$B17*1.025)))</f>
        <v>0</v>
      </c>
      <c r="S98" s="164">
        <f>IF(OR('SSA Info'!$B17=0,'SSA Info'!$B17=""),0,IF(OR(Projections!S118&lt;=9,Projections!S118=""),'SSA Info'!$B17*1.025,IF(Projections!S125="x",0,'SSA Info'!$B17*1.025)))</f>
        <v>0</v>
      </c>
      <c r="T98" s="164">
        <f>IF(OR('SSA Info'!$B17=0,'SSA Info'!$B17=""),0,IF(OR(Projections!T118&lt;=9,Projections!T118=""),'SSA Info'!$B17*1.025,IF(Projections!T125="x",0,'SSA Info'!$B17*1.025)))</f>
        <v>0</v>
      </c>
      <c r="U98" s="164">
        <f>IF(OR('SSA Info'!$B17=0,'SSA Info'!$B17=""),0,IF(OR(Projections!U118&lt;=9,Projections!U118=""),'SSA Info'!$B17*1.025,IF(Projections!U125="x",0,'SSA Info'!$B17*1.025)))</f>
        <v>0</v>
      </c>
      <c r="V98" s="164">
        <f>IF(OR('SSA Info'!$B17=0,'SSA Info'!$B17=""),0,IF(OR(Projections!V118&lt;=9,Projections!V118=""),'SSA Info'!$B17*1.025,IF(Projections!V125="x",0,'SSA Info'!$B17*1.025)))</f>
        <v>0</v>
      </c>
      <c r="W98" s="164">
        <f>IF(OR('SSA Info'!$B17=0,'SSA Info'!$B17=""),0,IF(OR(Projections!W118&lt;=9,Projections!W118=""),'SSA Info'!$B17*1.025,IF(Projections!W125="x",0,'SSA Info'!$B17*1.025)))</f>
        <v>0</v>
      </c>
      <c r="X98" s="164">
        <f>IF(OR('SSA Info'!$B17=0,'SSA Info'!$B17=""),0,IF(OR(Projections!X118&lt;=9,Projections!X118=""),'SSA Info'!$B17*1.025,IF(Projections!X125="x",0,'SSA Info'!$B17*1.025)))</f>
        <v>0</v>
      </c>
      <c r="Y98" s="164">
        <f>IF(OR('SSA Info'!$B17=0,'SSA Info'!$B17=""),0,IF(OR(Projections!Y118&lt;=9,Projections!Y118=""),'SSA Info'!$B17*1.025,IF(Projections!Y125="x",0,'SSA Info'!$B17*1.025)))</f>
        <v>0</v>
      </c>
      <c r="Z98" s="164">
        <f>IF(OR('SSA Info'!$B17=0,'SSA Info'!$B17=""),0,IF(OR(Projections!Z118&lt;=9,Projections!Z118=""),'SSA Info'!$B17*1.025,IF(Projections!Z125="x",0,'SSA Info'!$B17*1.025)))</f>
        <v>0</v>
      </c>
      <c r="AA98" s="164">
        <f>IF(OR('SSA Info'!$B17=0,'SSA Info'!$B17=""),0,IF(OR(Projections!AA118&lt;=9,Projections!AA118=""),'SSA Info'!$B17*1.025,IF(Projections!AA125="x",0,'SSA Info'!$B17*1.025)))</f>
        <v>0</v>
      </c>
      <c r="AB98" s="97">
        <f>SUM(P98:AA98)</f>
        <v>0</v>
      </c>
      <c r="AC98" s="157"/>
      <c r="AD98" s="164">
        <f>IF(OR('SSA Info'!$B17=0,'SSA Info'!$B17=""),0,IF(OR(Projections!AD118&lt;=9,Projections!AD118=""),'SSA Info'!$B17*1.05,IF(Projections!AD125="x",0,'SSA Info'!$B17*1.05)))</f>
        <v>0</v>
      </c>
      <c r="AE98" s="164">
        <f>IF(OR('SSA Info'!$B17=0,'SSA Info'!$B17=""),0,IF(OR(Projections!AE118&lt;=9,Projections!AE118=""),'SSA Info'!$B17*1.05,IF(Projections!AE125="x",0,'SSA Info'!$B17*1.05)))</f>
        <v>0</v>
      </c>
      <c r="AF98" s="164">
        <f>IF(OR('SSA Info'!$B17=0,'SSA Info'!$B17=""),0,IF(OR(Projections!AF118&lt;=9,Projections!AF118=""),'SSA Info'!$B17*1.05,IF(Projections!AF125="x",0,'SSA Info'!$B17*1.05)))</f>
        <v>0</v>
      </c>
      <c r="AG98" s="164">
        <f>IF(OR('SSA Info'!$B17=0,'SSA Info'!$B17=""),0,IF(OR(Projections!AG118&lt;=9,Projections!AG118=""),'SSA Info'!$B17*1.05,IF(Projections!AG125="x",0,'SSA Info'!$B17*1.05)))</f>
        <v>0</v>
      </c>
      <c r="AH98" s="164">
        <f>IF(OR('SSA Info'!$B17=0,'SSA Info'!$B17=""),0,IF(OR(Projections!AH118&lt;=9,Projections!AH118=""),'SSA Info'!$B17*1.05,IF(Projections!AH125="x",0,'SSA Info'!$B17*1.05)))</f>
        <v>0</v>
      </c>
      <c r="AI98" s="164">
        <f>IF(OR('SSA Info'!$B17=0,'SSA Info'!$B17=""),0,IF(OR(Projections!AI118&lt;=9,Projections!AI118=""),'SSA Info'!$B17*1.05,IF(Projections!AI125="x",0,'SSA Info'!$B17*1.05)))</f>
        <v>0</v>
      </c>
      <c r="AJ98" s="164">
        <f>IF(OR('SSA Info'!$B17=0,'SSA Info'!$B17=""),0,IF(OR(Projections!AJ118&lt;=9,Projections!AJ118=""),'SSA Info'!$B17*1.05,IF(Projections!AJ125="x",0,'SSA Info'!$B17*1.05)))</f>
        <v>0</v>
      </c>
      <c r="AK98" s="164">
        <f>IF(OR('SSA Info'!$B17=0,'SSA Info'!$B17=""),0,IF(OR(Projections!AK118&lt;=9,Projections!AK118=""),'SSA Info'!$B17*1.05,IF(Projections!AK125="x",0,'SSA Info'!$B17*1.05)))</f>
        <v>0</v>
      </c>
      <c r="AL98" s="164">
        <f>IF(OR('SSA Info'!$B17=0,'SSA Info'!$B17=""),0,IF(OR(Projections!AL118&lt;=9,Projections!AL118=""),'SSA Info'!$B17*1.05,IF(Projections!AL125="x",0,'SSA Info'!$B17*1.05)))</f>
        <v>0</v>
      </c>
      <c r="AM98" s="164">
        <f>IF(OR('SSA Info'!$B17=0,'SSA Info'!$B17=""),0,IF(OR(Projections!AM118&lt;=9,Projections!AM118=""),'SSA Info'!$B17*1.05,IF(Projections!AM125="x",0,'SSA Info'!$B17*1.05)))</f>
        <v>0</v>
      </c>
      <c r="AN98" s="164">
        <f>IF(OR('SSA Info'!$B17=0,'SSA Info'!$B17=""),0,IF(OR(Projections!AN118&lt;=9,Projections!AN118=""),'SSA Info'!$B17*1.05,IF(Projections!AN125="x",0,'SSA Info'!$B17*1.05)))</f>
        <v>0</v>
      </c>
      <c r="AO98" s="164">
        <f>IF(OR('SSA Info'!$B17=0,'SSA Info'!$B17=""),0,IF(OR(Projections!AO118&lt;=9,Projections!AO118=""),'SSA Info'!$B17*1.05,IF(Projections!AO125="x",0,'SSA Info'!$B17*1.05)))</f>
        <v>0</v>
      </c>
      <c r="AP98" s="97">
        <f>SUM(AD98:AO98)</f>
        <v>0</v>
      </c>
      <c r="AQ98" s="157"/>
      <c r="AR98" s="1"/>
      <c r="AS98" s="1"/>
      <c r="AT98" s="1"/>
      <c r="AU98" s="1"/>
      <c r="AV98" s="1"/>
      <c r="AW98" s="1"/>
      <c r="AX98" s="1"/>
      <c r="AY98" s="1"/>
      <c r="AZ98" s="1"/>
      <c r="BA98" s="1"/>
      <c r="BB98" s="1"/>
      <c r="BC98" s="1"/>
      <c r="BD98" s="1"/>
      <c r="BE98" s="157"/>
      <c r="BF98" s="1"/>
      <c r="BG98" s="1"/>
      <c r="BH98" s="1"/>
      <c r="BI98" s="1"/>
      <c r="BJ98" s="1"/>
      <c r="BK98" s="1"/>
      <c r="BL98" s="1"/>
      <c r="BM98" s="1"/>
      <c r="BN98" s="1"/>
      <c r="BO98" s="1"/>
      <c r="BP98" s="1"/>
      <c r="BQ98" s="1"/>
      <c r="BR98" s="1"/>
      <c r="BS98" s="90"/>
      <c r="BT98" s="91"/>
      <c r="BU98" s="91"/>
      <c r="BV98" s="91"/>
      <c r="BW98" s="91"/>
      <c r="BX98" s="91"/>
      <c r="BY98" s="91"/>
      <c r="BZ98" s="91"/>
      <c r="CA98" s="91"/>
      <c r="CB98" s="91"/>
      <c r="CC98" s="91"/>
      <c r="CD98" s="91"/>
      <c r="CE98" s="91"/>
      <c r="CF98" s="91"/>
      <c r="CG98" s="91"/>
      <c r="CH98" s="91"/>
      <c r="CI98" s="91"/>
      <c r="CJ98" s="91"/>
      <c r="CK98" s="91"/>
      <c r="CL98" s="91"/>
      <c r="CM98" s="91"/>
      <c r="CN98" s="91"/>
      <c r="CO98" s="91"/>
      <c r="CP98" s="91"/>
      <c r="CQ98" s="91"/>
      <c r="CR98" s="91"/>
      <c r="CS98" s="91"/>
      <c r="CT98" s="91"/>
      <c r="CU98" s="91"/>
      <c r="CV98" s="91"/>
      <c r="CW98" s="91"/>
      <c r="CX98" s="91"/>
      <c r="CY98" s="91"/>
      <c r="CZ98" s="91"/>
      <c r="DA98" s="91"/>
      <c r="DB98" s="91"/>
      <c r="DC98" s="91"/>
      <c r="DD98" s="91"/>
      <c r="DE98" s="91"/>
      <c r="DF98" s="91"/>
      <c r="DG98" s="91"/>
      <c r="DH98" s="91"/>
      <c r="DI98" s="91"/>
      <c r="DJ98" s="91"/>
      <c r="DK98" s="91"/>
      <c r="DL98" s="91"/>
      <c r="DM98" s="91"/>
      <c r="DN98" s="91"/>
      <c r="DO98" s="91"/>
      <c r="DP98" s="91"/>
      <c r="DQ98" s="91"/>
      <c r="DR98" s="91"/>
      <c r="DS98" s="91"/>
      <c r="DT98" s="91"/>
      <c r="DU98" s="91"/>
      <c r="DV98" s="91"/>
      <c r="DW98" s="91"/>
      <c r="DX98" s="91"/>
      <c r="DY98" s="91"/>
      <c r="DZ98" s="91"/>
      <c r="EA98" s="91"/>
      <c r="EB98" s="91"/>
      <c r="EC98" s="91"/>
      <c r="ED98" s="91"/>
      <c r="EE98" s="91"/>
      <c r="EF98" s="91"/>
      <c r="EG98" s="91"/>
      <c r="EH98" s="91"/>
      <c r="EI98" s="91"/>
      <c r="EJ98" s="91"/>
      <c r="EK98" s="91"/>
      <c r="EL98" s="91"/>
      <c r="EM98" s="91"/>
      <c r="EN98" s="91"/>
      <c r="EO98" s="91"/>
      <c r="EP98" s="91"/>
      <c r="EQ98" s="91"/>
      <c r="ER98" s="91"/>
      <c r="ES98" s="91"/>
      <c r="ET98" s="91"/>
      <c r="EU98" s="91"/>
      <c r="EV98" s="91"/>
      <c r="EW98" s="91"/>
      <c r="EX98" s="91"/>
      <c r="EY98" s="91"/>
    </row>
    <row r="99" spans="1:155" s="92" customFormat="1" ht="16.2" thickBot="1" x14ac:dyDescent="0.35">
      <c r="A99" s="201" t="s">
        <v>1</v>
      </c>
      <c r="B99" s="208">
        <f>IF(OR('SSA Info'!$C34=0,'SSA Info'!$C34=""),0,IF('SSA Info'!$C34-(Projections!B130+Projections!B131)&lt;=0,0,IF('SSA Info'!$C34-(Projections!B130+Projections!B131)&gt;'SSA Info'!$C34,'SSA Info'!$C34,('SSA Info'!$C34-(Projections!B130+Projections!B131)))))</f>
        <v>0</v>
      </c>
      <c r="C99" s="209">
        <f>IF(OR('SSA Info'!$C34=0,'SSA Info'!$C34=""),0,IF('SSA Info'!$C34-(Projections!C130+Projections!C131)&lt;=0,0,IF('SSA Info'!$C34-(Projections!C130+Projections!C131)&gt;'SSA Info'!$C34,'SSA Info'!$C34,('SSA Info'!$C34-(Projections!C130+Projections!C131)))))</f>
        <v>0</v>
      </c>
      <c r="D99" s="209">
        <f>IF(OR('SSA Info'!$C34=0,'SSA Info'!$C34=""),0,IF('SSA Info'!$C34-(Projections!D130+Projections!D131)&lt;=0,0,IF('SSA Info'!$C34-(Projections!D130+Projections!D131)&gt;'SSA Info'!$C34,'SSA Info'!$C34,('SSA Info'!$C34-(Projections!D130+Projections!D131)))))</f>
        <v>0</v>
      </c>
      <c r="E99" s="209">
        <f>IF(OR('SSA Info'!$C34=0,'SSA Info'!$C34=""),0,IF('SSA Info'!$C34-(Projections!E130+Projections!E131)&lt;=0,0,IF('SSA Info'!$C34-(Projections!E130+Projections!E131)&gt;'SSA Info'!$C34,'SSA Info'!$C34,('SSA Info'!$C34-(Projections!E130+Projections!E131)))))</f>
        <v>0</v>
      </c>
      <c r="F99" s="209">
        <f>IF(OR('SSA Info'!$C34=0,'SSA Info'!$C34=""),0,IF('SSA Info'!$C34-(Projections!F130+Projections!F131)&lt;=0,0,IF('SSA Info'!$C34-(Projections!F130+Projections!F131)&gt;'SSA Info'!$C34,'SSA Info'!$C34,('SSA Info'!$C34-(Projections!F130+Projections!F131)))))</f>
        <v>0</v>
      </c>
      <c r="G99" s="209">
        <f>IF(OR('SSA Info'!$C34=0,'SSA Info'!$C34=""),0,IF('SSA Info'!$C34-(Projections!G130+Projections!G131)&lt;=0,0,IF('SSA Info'!$C34-(Projections!G130+Projections!G131)&gt;'SSA Info'!$C34,'SSA Info'!$C34,('SSA Info'!$C34-(Projections!G130+Projections!G131)))))</f>
        <v>0</v>
      </c>
      <c r="H99" s="209">
        <f>IF(OR('SSA Info'!$C34=0,'SSA Info'!$C34=""),0,IF('SSA Info'!$C34-(Projections!H130+Projections!H131)&lt;=0,0,IF('SSA Info'!$C34-(Projections!H130+Projections!H131)&gt;'SSA Info'!$C34,'SSA Info'!$C34,('SSA Info'!$C34-(Projections!H130+Projections!H131)))))</f>
        <v>0</v>
      </c>
      <c r="I99" s="209">
        <f>IF(OR('SSA Info'!$C34=0,'SSA Info'!$C34=""),0,IF('SSA Info'!$C34-(Projections!I130+Projections!I131)&lt;=0,0,IF('SSA Info'!$C34-(Projections!I130+Projections!I131)&gt;'SSA Info'!$C34,'SSA Info'!$C34,('SSA Info'!$C34-(Projections!I130+Projections!I131)))))</f>
        <v>0</v>
      </c>
      <c r="J99" s="209">
        <f>IF(OR('SSA Info'!$C34=0,'SSA Info'!$C34=""),0,IF('SSA Info'!$C34-(Projections!J130+Projections!J131)&lt;=0,0,IF('SSA Info'!$C34-(Projections!J130+Projections!J131)&gt;'SSA Info'!$C34,'SSA Info'!$C34,('SSA Info'!$C34-(Projections!J130+Projections!J131)))))</f>
        <v>0</v>
      </c>
      <c r="K99" s="209">
        <f>IF(OR('SSA Info'!$C34=0,'SSA Info'!$C34=""),0,IF('SSA Info'!$C34-(Projections!K130+Projections!K131)&lt;=0,0,IF('SSA Info'!$C34-(Projections!K130+Projections!K131)&gt;'SSA Info'!$C34,'SSA Info'!$C34,('SSA Info'!$C34-(Projections!K130+Projections!K131)))))</f>
        <v>0</v>
      </c>
      <c r="L99" s="209">
        <f>IF(OR('SSA Info'!$C34=0,'SSA Info'!$C34=""),0,IF('SSA Info'!$C34-(Projections!L130+Projections!L131)&lt;=0,0,IF('SSA Info'!$C34-(Projections!L130+Projections!L131)&gt;'SSA Info'!$C34,'SSA Info'!$C34,('SSA Info'!$C34-(Projections!L130+Projections!L131)))))</f>
        <v>0</v>
      </c>
      <c r="M99" s="209">
        <f>IF(OR('SSA Info'!$C34=0,'SSA Info'!$C34=""),0,IF('SSA Info'!$C34-(Projections!M130+Projections!M131)&lt;=0,0,IF('SSA Info'!$C34-(Projections!M130+Projections!M131)&gt;'SSA Info'!$C34,'SSA Info'!$C34,('SSA Info'!$C34-(Projections!M130+Projections!M131)))))</f>
        <v>0</v>
      </c>
      <c r="N99" s="97">
        <f>SUM(B99:M99)</f>
        <v>0</v>
      </c>
      <c r="O99" s="157"/>
      <c r="P99" s="208">
        <f>IF(OR('SSA Info'!$C34=0,'SSA Info'!$C34=""),0,IF('SSA Info'!$C34*1.025-(Projections!P130+Projections!P131)&lt;=0,0,IF('SSA Info'!$C34*1.025-(Projections!P130+Projections!P131)&gt;'SSA Info'!$C34*1.025,'SSA Info'!$C34*1.025,('SSA Info'!$C34*1.025-(Projections!P130+Projections!P131)))))</f>
        <v>0</v>
      </c>
      <c r="Q99" s="209">
        <f>IF(OR('SSA Info'!$C34=0,'SSA Info'!$C34=""),0,IF('SSA Info'!$C34*1.025-(Projections!Q130+Projections!Q131)&lt;=0,0,IF('SSA Info'!$C34*1.025-(Projections!Q130+Projections!Q131)&gt;'SSA Info'!$C34*1.025,'SSA Info'!$C34*1.025,('SSA Info'!$C34*1.025-(Projections!Q130+Projections!Q131)))))</f>
        <v>0</v>
      </c>
      <c r="R99" s="209">
        <f>IF(OR('SSA Info'!$C34=0,'SSA Info'!$C34=""),0,IF('SSA Info'!$C34*1.025-(Projections!R130+Projections!R131)&lt;=0,0,IF('SSA Info'!$C34*1.025-(Projections!R130+Projections!R131)&gt;'SSA Info'!$C34*1.025,'SSA Info'!$C34*1.025,('SSA Info'!$C34*1.025-(Projections!R130+Projections!R131)))))</f>
        <v>0</v>
      </c>
      <c r="S99" s="209">
        <f>IF(OR('SSA Info'!$C34=0,'SSA Info'!$C34=""),0,IF('SSA Info'!$C34*1.025-(Projections!S130+Projections!S131)&lt;=0,0,IF('SSA Info'!$C34*1.025-(Projections!S130+Projections!S131)&gt;'SSA Info'!$C34*1.025,'SSA Info'!$C34*1.025,('SSA Info'!$C34*1.025-(Projections!S130+Projections!S131)))))</f>
        <v>0</v>
      </c>
      <c r="T99" s="209">
        <f>IF(OR('SSA Info'!$C34=0,'SSA Info'!$C34=""),0,IF('SSA Info'!$C34*1.025-(Projections!T130+Projections!T131)&lt;=0,0,IF('SSA Info'!$C34*1.025-(Projections!T130+Projections!T131)&gt;'SSA Info'!$C34*1.025,'SSA Info'!$C34*1.025,('SSA Info'!$C34*1.025-(Projections!T130+Projections!T131)))))</f>
        <v>0</v>
      </c>
      <c r="U99" s="209">
        <f>IF(OR('SSA Info'!$C34=0,'SSA Info'!$C34=""),0,IF('SSA Info'!$C34*1.025-(Projections!U130+Projections!U131)&lt;=0,0,IF('SSA Info'!$C34*1.025-(Projections!U130+Projections!U131)&gt;'SSA Info'!$C34*1.025,'SSA Info'!$C34*1.025,('SSA Info'!$C34*1.025-(Projections!U130+Projections!U131)))))</f>
        <v>0</v>
      </c>
      <c r="V99" s="209">
        <f>IF(OR('SSA Info'!$C34=0,'SSA Info'!$C34=""),0,IF('SSA Info'!$C34*1.025-(Projections!V130+Projections!V131)&lt;=0,0,IF('SSA Info'!$C34*1.025-(Projections!V130+Projections!V131)&gt;'SSA Info'!$C34*1.025,'SSA Info'!$C34*1.025,('SSA Info'!$C34*1.025-(Projections!V130+Projections!V131)))))</f>
        <v>0</v>
      </c>
      <c r="W99" s="209">
        <f>IF(OR('SSA Info'!$C34=0,'SSA Info'!$C34=""),0,IF('SSA Info'!$C34*1.025-(Projections!W130+Projections!W131)&lt;=0,0,IF('SSA Info'!$C34*1.025-(Projections!W130+Projections!W131)&gt;'SSA Info'!$C34*1.025,'SSA Info'!$C34*1.025,('SSA Info'!$C34*1.025-(Projections!W130+Projections!W131)))))</f>
        <v>0</v>
      </c>
      <c r="X99" s="209">
        <f>IF(OR('SSA Info'!$C34=0,'SSA Info'!$C34=""),0,IF('SSA Info'!$C34*1.025-(Projections!X130+Projections!X131)&lt;=0,0,IF('SSA Info'!$C34*1.025-(Projections!X130+Projections!X131)&gt;'SSA Info'!$C34*1.025,'SSA Info'!$C34*1.025,('SSA Info'!$C34*1.025-(Projections!X130+Projections!X131)))))</f>
        <v>0</v>
      </c>
      <c r="Y99" s="209">
        <f>IF(OR('SSA Info'!$C34=0,'SSA Info'!$C34=""),0,IF('SSA Info'!$C34*1.025-(Projections!Y130+Projections!Y131)&lt;=0,0,IF('SSA Info'!$C34*1.025-(Projections!Y130+Projections!Y131)&gt;'SSA Info'!$C34*1.025,'SSA Info'!$C34*1.025,('SSA Info'!$C34*1.025-(Projections!Y130+Projections!Y131)))))</f>
        <v>0</v>
      </c>
      <c r="Z99" s="209">
        <f>IF(OR('SSA Info'!$C34=0,'SSA Info'!$C34=""),0,IF('SSA Info'!$C34*1.025-(Projections!Z130+Projections!Z131)&lt;=0,0,IF('SSA Info'!$C34*1.025-(Projections!Z130+Projections!Z131)&gt;'SSA Info'!$C34*1.025,'SSA Info'!$C34*1.025,('SSA Info'!$C34*1.025-(Projections!Z130+Projections!Z131)))))</f>
        <v>0</v>
      </c>
      <c r="AA99" s="209">
        <f>IF(OR('SSA Info'!$C34=0,'SSA Info'!$C34=""),0,IF('SSA Info'!$C34*1.025-(Projections!AA130+Projections!AA131)&lt;=0,0,IF('SSA Info'!$C34*1.025-(Projections!AA130+Projections!AA131)&gt;'SSA Info'!$C34*1.025,'SSA Info'!$C34*1.025,('SSA Info'!$C34*1.025-(Projections!AA130+Projections!AA131)))))</f>
        <v>0</v>
      </c>
      <c r="AB99" s="97">
        <f>SUM(P99:AA99)</f>
        <v>0</v>
      </c>
      <c r="AC99" s="157"/>
      <c r="AD99" s="208">
        <f>IF(OR('SSA Info'!$C34=0,'SSA Info'!$C34=""),0,IF('SSA Info'!$C34*1.05-(Projections!AD130+Projections!AD131)&lt;=0,0,IF('SSA Info'!$C34*1.05-(Projections!AD130+Projections!AD131)&gt;'SSA Info'!$C34*1.05,'SSA Info'!$C34*1.05,('SSA Info'!$C34*1.05-(Projections!AD130+Projections!AD131)))))</f>
        <v>0</v>
      </c>
      <c r="AE99" s="209">
        <f>IF(OR('SSA Info'!$C34=0,'SSA Info'!$C34=""),0,IF('SSA Info'!$C34*1.05-(Projections!AE130+Projections!AE131)&lt;=0,0,IF('SSA Info'!$C34*1.05-(Projections!AE130+Projections!AE131)&gt;'SSA Info'!$C34*1.05,'SSA Info'!$C34*1.05,('SSA Info'!$C34*1.05-(Projections!AE130+Projections!AE131)))))</f>
        <v>0</v>
      </c>
      <c r="AF99" s="209">
        <f>IF(OR('SSA Info'!$C34=0,'SSA Info'!$C34=""),0,IF('SSA Info'!$C34*1.05-(Projections!AF130+Projections!AF131)&lt;=0,0,IF('SSA Info'!$C34*1.05-(Projections!AF130+Projections!AF131)&gt;'SSA Info'!$C34*1.05,'SSA Info'!$C34*1.05,('SSA Info'!$C34*1.05-(Projections!AF130+Projections!AF131)))))</f>
        <v>0</v>
      </c>
      <c r="AG99" s="209">
        <f>IF(OR('SSA Info'!$C34=0,'SSA Info'!$C34=""),0,IF('SSA Info'!$C34*1.05-(Projections!AG130+Projections!AG131)&lt;=0,0,IF('SSA Info'!$C34*1.05-(Projections!AG130+Projections!AG131)&gt;'SSA Info'!$C34*1.05,'SSA Info'!$C34*1.05,('SSA Info'!$C34*1.05-(Projections!AG130+Projections!AG131)))))</f>
        <v>0</v>
      </c>
      <c r="AH99" s="209">
        <f>IF(OR('SSA Info'!$C34=0,'SSA Info'!$C34=""),0,IF('SSA Info'!$C34*1.05-(Projections!AH130+Projections!AH131)&lt;=0,0,IF('SSA Info'!$C34*1.05-(Projections!AH130+Projections!AH131)&gt;'SSA Info'!$C34*1.05,'SSA Info'!$C34*1.05,('SSA Info'!$C34*1.05-(Projections!AH130+Projections!AH131)))))</f>
        <v>0</v>
      </c>
      <c r="AI99" s="209">
        <f>IF(OR('SSA Info'!$C34=0,'SSA Info'!$C34=""),0,IF('SSA Info'!$C34*1.05-(Projections!AI130+Projections!AI131)&lt;=0,0,IF('SSA Info'!$C34*1.05-(Projections!AI130+Projections!AI131)&gt;'SSA Info'!$C34*1.05,'SSA Info'!$C34*1.05,('SSA Info'!$C34*1.05-(Projections!AI130+Projections!AI131)))))</f>
        <v>0</v>
      </c>
      <c r="AJ99" s="209">
        <f>IF(OR('SSA Info'!$C34=0,'SSA Info'!$C34=""),0,IF('SSA Info'!$C34*1.05-(Projections!AJ130+Projections!AJ131)&lt;=0,0,IF('SSA Info'!$C34*1.05-(Projections!AJ130+Projections!AJ131)&gt;'SSA Info'!$C34*1.05,'SSA Info'!$C34*1.05,('SSA Info'!$C34*1.05-(Projections!AJ130+Projections!AJ131)))))</f>
        <v>0</v>
      </c>
      <c r="AK99" s="209">
        <f>IF(OR('SSA Info'!$C34=0,'SSA Info'!$C34=""),0,IF('SSA Info'!$C34*1.05-(Projections!AK130+Projections!AK131)&lt;=0,0,IF('SSA Info'!$C34*1.05-(Projections!AK130+Projections!AK131)&gt;'SSA Info'!$C34*1.05,'SSA Info'!$C34*1.05,('SSA Info'!$C34*1.05-(Projections!AK130+Projections!AK131)))))</f>
        <v>0</v>
      </c>
      <c r="AL99" s="209">
        <f>IF(OR('SSA Info'!$C34=0,'SSA Info'!$C34=""),0,IF('SSA Info'!$C34*1.05-(Projections!AL130+Projections!AL131)&lt;=0,0,IF('SSA Info'!$C34*1.05-(Projections!AL130+Projections!AL131)&gt;'SSA Info'!$C34*1.05,'SSA Info'!$C34*1.05,('SSA Info'!$C34*1.05-(Projections!AL130+Projections!AL131)))))</f>
        <v>0</v>
      </c>
      <c r="AM99" s="209">
        <f>IF(OR('SSA Info'!$C34=0,'SSA Info'!$C34=""),0,IF('SSA Info'!$C34*1.05-(Projections!AM130+Projections!AM131)&lt;=0,0,IF('SSA Info'!$C34*1.05-(Projections!AM130+Projections!AM131)&gt;'SSA Info'!$C34*1.05,'SSA Info'!$C34*1.05,('SSA Info'!$C34*1.05-(Projections!AM130+Projections!AM131)))))</f>
        <v>0</v>
      </c>
      <c r="AN99" s="209">
        <f>IF(OR('SSA Info'!$C34=0,'SSA Info'!$C34=""),0,IF('SSA Info'!$C34*1.05-(Projections!AN130+Projections!AN131)&lt;=0,0,IF('SSA Info'!$C34*1.05-(Projections!AN130+Projections!AN131)&gt;'SSA Info'!$C34*1.05,'SSA Info'!$C34*1.05,('SSA Info'!$C34*1.05-(Projections!AN130+Projections!AN131)))))</f>
        <v>0</v>
      </c>
      <c r="AO99" s="209">
        <f>IF(OR('SSA Info'!$C34=0,'SSA Info'!$C34=""),0,IF('SSA Info'!$C34*1.05-(Projections!AO130+Projections!AO131)&lt;=0,0,IF('SSA Info'!$C34*1.05-(Projections!AO130+Projections!AO131)&gt;'SSA Info'!$C34*1.05,'SSA Info'!$C34*1.05,('SSA Info'!$C34*1.05-(Projections!AO130+Projections!AO131)))))</f>
        <v>0</v>
      </c>
      <c r="AP99" s="97">
        <f>SUM(AD99:AO99)</f>
        <v>0</v>
      </c>
      <c r="AQ99" s="157"/>
      <c r="AR99" s="1"/>
      <c r="AS99" s="1"/>
      <c r="AT99" s="1"/>
      <c r="AU99" s="1"/>
      <c r="AV99" s="1"/>
      <c r="AW99" s="1"/>
      <c r="AX99" s="1"/>
      <c r="AY99" s="1"/>
      <c r="AZ99" s="1"/>
      <c r="BA99" s="1"/>
      <c r="BB99" s="1"/>
      <c r="BC99" s="1"/>
      <c r="BD99" s="1"/>
      <c r="BE99" s="157"/>
      <c r="BF99" s="1"/>
      <c r="BG99" s="1"/>
      <c r="BH99" s="1"/>
      <c r="BI99" s="1"/>
      <c r="BJ99" s="1"/>
      <c r="BK99" s="1"/>
      <c r="BL99" s="1"/>
      <c r="BM99" s="1"/>
      <c r="BN99" s="1"/>
      <c r="BO99" s="1"/>
      <c r="BP99" s="1"/>
      <c r="BQ99" s="1"/>
      <c r="BR99" s="1"/>
      <c r="BS99" s="90"/>
      <c r="BT99" s="91"/>
      <c r="BU99" s="91"/>
      <c r="BV99" s="91"/>
      <c r="BW99" s="91"/>
      <c r="BX99" s="91"/>
      <c r="BY99" s="91"/>
      <c r="BZ99" s="91"/>
      <c r="CA99" s="91"/>
      <c r="CB99" s="91"/>
      <c r="CC99" s="91"/>
      <c r="CD99" s="91"/>
      <c r="CE99" s="91"/>
      <c r="CF99" s="91"/>
      <c r="CG99" s="91"/>
      <c r="CH99" s="91"/>
      <c r="CI99" s="91"/>
      <c r="CJ99" s="91"/>
      <c r="CK99" s="91"/>
      <c r="CL99" s="91"/>
      <c r="CM99" s="91"/>
      <c r="CN99" s="91"/>
      <c r="CO99" s="91"/>
      <c r="CP99" s="91"/>
      <c r="CQ99" s="91"/>
      <c r="CR99" s="91"/>
      <c r="CS99" s="91"/>
      <c r="CT99" s="91"/>
      <c r="CU99" s="91"/>
      <c r="CV99" s="91"/>
      <c r="CW99" s="91"/>
      <c r="CX99" s="91"/>
      <c r="CY99" s="91"/>
      <c r="CZ99" s="91"/>
      <c r="DA99" s="91"/>
      <c r="DB99" s="91"/>
      <c r="DC99" s="91"/>
      <c r="DD99" s="91"/>
      <c r="DE99" s="91"/>
      <c r="DF99" s="91"/>
      <c r="DG99" s="91"/>
      <c r="DH99" s="91"/>
      <c r="DI99" s="91"/>
      <c r="DJ99" s="91"/>
      <c r="DK99" s="91"/>
      <c r="DL99" s="91"/>
      <c r="DM99" s="91"/>
      <c r="DN99" s="91"/>
      <c r="DO99" s="91"/>
      <c r="DP99" s="91"/>
      <c r="DQ99" s="91"/>
      <c r="DR99" s="91"/>
      <c r="DS99" s="91"/>
      <c r="DT99" s="91"/>
      <c r="DU99" s="91"/>
      <c r="DV99" s="91"/>
      <c r="DW99" s="91"/>
      <c r="DX99" s="91"/>
      <c r="DY99" s="91"/>
      <c r="DZ99" s="91"/>
      <c r="EA99" s="91"/>
      <c r="EB99" s="91"/>
      <c r="EC99" s="91"/>
      <c r="ED99" s="91"/>
      <c r="EE99" s="91"/>
      <c r="EF99" s="91"/>
      <c r="EG99" s="91"/>
      <c r="EH99" s="91"/>
      <c r="EI99" s="91"/>
      <c r="EJ99" s="91"/>
      <c r="EK99" s="91"/>
      <c r="EL99" s="91"/>
      <c r="EM99" s="91"/>
      <c r="EN99" s="91"/>
      <c r="EO99" s="91"/>
      <c r="EP99" s="91"/>
      <c r="EQ99" s="91"/>
      <c r="ER99" s="91"/>
      <c r="ES99" s="91"/>
      <c r="ET99" s="91"/>
      <c r="EU99" s="91"/>
      <c r="EV99" s="91"/>
      <c r="EW99" s="91"/>
      <c r="EX99" s="91"/>
      <c r="EY99" s="91"/>
    </row>
    <row r="100" spans="1:155" s="101" customFormat="1" ht="16.2" thickBot="1" x14ac:dyDescent="0.35">
      <c r="A100" s="95" t="s">
        <v>28</v>
      </c>
      <c r="B100" s="386"/>
      <c r="C100" s="387"/>
      <c r="D100" s="387"/>
      <c r="E100" s="387"/>
      <c r="F100" s="387"/>
      <c r="G100" s="387"/>
      <c r="H100" s="387"/>
      <c r="I100" s="387"/>
      <c r="J100" s="387"/>
      <c r="K100" s="387"/>
      <c r="L100" s="387"/>
      <c r="M100" s="388"/>
      <c r="N100" s="317">
        <f>SUM(B100:M100)</f>
        <v>0</v>
      </c>
      <c r="O100" s="90"/>
      <c r="P100" s="389"/>
      <c r="Q100" s="390"/>
      <c r="R100" s="390"/>
      <c r="S100" s="390"/>
      <c r="T100" s="390"/>
      <c r="U100" s="390"/>
      <c r="V100" s="390"/>
      <c r="W100" s="390"/>
      <c r="X100" s="390"/>
      <c r="Y100" s="390"/>
      <c r="Z100" s="390"/>
      <c r="AA100" s="391"/>
      <c r="AB100" s="317">
        <f>SUM(P100:AA100)</f>
        <v>0</v>
      </c>
      <c r="AC100" s="90"/>
      <c r="AD100" s="358"/>
      <c r="AE100" s="359"/>
      <c r="AF100" s="359"/>
      <c r="AG100" s="359"/>
      <c r="AH100" s="359"/>
      <c r="AI100" s="359"/>
      <c r="AJ100" s="359"/>
      <c r="AK100" s="359"/>
      <c r="AL100" s="359"/>
      <c r="AM100" s="359"/>
      <c r="AN100" s="359"/>
      <c r="AO100" s="360"/>
      <c r="AP100" s="317">
        <f>SUM(AD100:AO100)</f>
        <v>0</v>
      </c>
      <c r="AQ100" s="90"/>
      <c r="AR100" s="1"/>
      <c r="AS100" s="1"/>
      <c r="AT100" s="1"/>
      <c r="AU100" s="1"/>
      <c r="AV100" s="1"/>
      <c r="AW100" s="1"/>
      <c r="AX100" s="1"/>
      <c r="AY100" s="1"/>
      <c r="AZ100" s="1"/>
      <c r="BA100" s="1"/>
      <c r="BB100" s="1"/>
      <c r="BC100" s="1"/>
      <c r="BD100" s="1"/>
      <c r="BE100" s="90"/>
      <c r="BF100" s="1"/>
      <c r="BG100" s="1"/>
      <c r="BH100" s="1"/>
      <c r="BI100" s="1"/>
      <c r="BJ100" s="1"/>
      <c r="BK100" s="1"/>
      <c r="BL100" s="1"/>
      <c r="BM100" s="1"/>
      <c r="BN100" s="1"/>
      <c r="BO100" s="1"/>
      <c r="BP100" s="1"/>
      <c r="BQ100" s="1"/>
      <c r="BR100" s="1"/>
      <c r="BS100" s="90"/>
      <c r="BT100" s="91"/>
      <c r="BU100" s="91"/>
      <c r="BV100" s="91"/>
      <c r="BW100" s="91"/>
      <c r="BX100" s="91"/>
      <c r="BY100" s="91"/>
      <c r="BZ100" s="91"/>
      <c r="CA100" s="91"/>
      <c r="CB100" s="91"/>
      <c r="CC100" s="91"/>
      <c r="CD100" s="91"/>
      <c r="CE100" s="91"/>
      <c r="CF100" s="91"/>
      <c r="CG100" s="91"/>
      <c r="CH100" s="91"/>
      <c r="CI100" s="91"/>
      <c r="CJ100" s="91"/>
      <c r="CK100" s="91"/>
      <c r="CL100" s="91"/>
      <c r="CM100" s="91"/>
      <c r="CN100" s="91"/>
      <c r="CO100" s="91"/>
      <c r="CP100" s="91"/>
      <c r="CQ100" s="91"/>
      <c r="CR100" s="91"/>
      <c r="CS100" s="91"/>
      <c r="CT100" s="91"/>
      <c r="CU100" s="91"/>
      <c r="CV100" s="91"/>
      <c r="CW100" s="91"/>
      <c r="CX100" s="91"/>
      <c r="CY100" s="91"/>
      <c r="CZ100" s="91"/>
      <c r="DA100" s="91"/>
      <c r="DB100" s="91"/>
      <c r="DC100" s="91"/>
      <c r="DD100" s="91"/>
      <c r="DE100" s="91"/>
      <c r="DF100" s="91"/>
      <c r="DG100" s="91"/>
      <c r="DH100" s="91"/>
      <c r="DI100" s="91"/>
      <c r="DJ100" s="91"/>
      <c r="DK100" s="91"/>
      <c r="DL100" s="91"/>
      <c r="DM100" s="91"/>
      <c r="DN100" s="91"/>
      <c r="DO100" s="91"/>
      <c r="DP100" s="91"/>
      <c r="DQ100" s="91"/>
      <c r="DR100" s="91"/>
      <c r="DS100" s="91"/>
      <c r="DT100" s="91"/>
      <c r="DU100" s="91"/>
      <c r="DV100" s="91"/>
      <c r="DW100" s="91"/>
      <c r="DX100" s="91"/>
      <c r="DY100" s="91"/>
      <c r="DZ100" s="91"/>
      <c r="EA100" s="91"/>
      <c r="EB100" s="91"/>
      <c r="EC100" s="91"/>
      <c r="ED100" s="91"/>
      <c r="EE100" s="91"/>
      <c r="EF100" s="91"/>
      <c r="EG100" s="91"/>
      <c r="EH100" s="91"/>
      <c r="EI100" s="91"/>
      <c r="EJ100" s="91"/>
      <c r="EK100" s="91"/>
      <c r="EL100" s="91"/>
      <c r="EM100" s="91"/>
      <c r="EN100" s="91"/>
      <c r="EO100" s="91"/>
      <c r="EP100" s="91"/>
      <c r="EQ100" s="91"/>
      <c r="ER100" s="91"/>
      <c r="ES100" s="91"/>
      <c r="ET100" s="91"/>
      <c r="EU100" s="91"/>
      <c r="EV100" s="91"/>
      <c r="EW100" s="91"/>
      <c r="EX100" s="91"/>
      <c r="EY100" s="91"/>
    </row>
    <row r="101" spans="1:155" s="92" customFormat="1" ht="15.6" x14ac:dyDescent="0.3">
      <c r="A101" s="201" t="s">
        <v>58</v>
      </c>
      <c r="B101" s="365">
        <f t="shared" ref="B101:M101" si="102">B83</f>
        <v>0</v>
      </c>
      <c r="C101" s="365">
        <f t="shared" si="102"/>
        <v>0</v>
      </c>
      <c r="D101" s="365">
        <f t="shared" si="102"/>
        <v>0</v>
      </c>
      <c r="E101" s="365">
        <f t="shared" si="102"/>
        <v>0</v>
      </c>
      <c r="F101" s="365">
        <f t="shared" si="102"/>
        <v>0</v>
      </c>
      <c r="G101" s="365">
        <f t="shared" si="102"/>
        <v>0</v>
      </c>
      <c r="H101" s="365">
        <f t="shared" si="102"/>
        <v>0</v>
      </c>
      <c r="I101" s="365">
        <f t="shared" si="102"/>
        <v>0</v>
      </c>
      <c r="J101" s="365">
        <f t="shared" si="102"/>
        <v>0</v>
      </c>
      <c r="K101" s="365">
        <f t="shared" si="102"/>
        <v>0</v>
      </c>
      <c r="L101" s="365">
        <f t="shared" si="102"/>
        <v>0</v>
      </c>
      <c r="M101" s="365">
        <f t="shared" si="102"/>
        <v>0</v>
      </c>
      <c r="N101" s="136">
        <f>SUM(B101:M101)</f>
        <v>0</v>
      </c>
      <c r="O101" s="90"/>
      <c r="P101" s="365">
        <f t="shared" ref="P101:AA101" si="103">P83</f>
        <v>0</v>
      </c>
      <c r="Q101" s="365">
        <f t="shared" si="103"/>
        <v>0</v>
      </c>
      <c r="R101" s="365">
        <f t="shared" si="103"/>
        <v>0</v>
      </c>
      <c r="S101" s="365">
        <f t="shared" si="103"/>
        <v>0</v>
      </c>
      <c r="T101" s="365">
        <f t="shared" si="103"/>
        <v>0</v>
      </c>
      <c r="U101" s="365">
        <f t="shared" si="103"/>
        <v>0</v>
      </c>
      <c r="V101" s="365">
        <f t="shared" si="103"/>
        <v>0</v>
      </c>
      <c r="W101" s="365">
        <f t="shared" si="103"/>
        <v>0</v>
      </c>
      <c r="X101" s="365">
        <f t="shared" si="103"/>
        <v>0</v>
      </c>
      <c r="Y101" s="365">
        <f t="shared" si="103"/>
        <v>0</v>
      </c>
      <c r="Z101" s="365">
        <f t="shared" si="103"/>
        <v>0</v>
      </c>
      <c r="AA101" s="365">
        <f t="shared" si="103"/>
        <v>0</v>
      </c>
      <c r="AB101" s="136">
        <f>SUM(P101:AA101)</f>
        <v>0</v>
      </c>
      <c r="AC101" s="157"/>
      <c r="AD101" s="365">
        <f t="shared" ref="AD101:AO101" si="104">AD83</f>
        <v>0</v>
      </c>
      <c r="AE101" s="365">
        <f t="shared" si="104"/>
        <v>0</v>
      </c>
      <c r="AF101" s="365">
        <f t="shared" si="104"/>
        <v>0</v>
      </c>
      <c r="AG101" s="365">
        <f t="shared" si="104"/>
        <v>0</v>
      </c>
      <c r="AH101" s="365">
        <f t="shared" si="104"/>
        <v>0</v>
      </c>
      <c r="AI101" s="365">
        <f t="shared" si="104"/>
        <v>0</v>
      </c>
      <c r="AJ101" s="365">
        <f t="shared" si="104"/>
        <v>0</v>
      </c>
      <c r="AK101" s="365">
        <f t="shared" si="104"/>
        <v>0</v>
      </c>
      <c r="AL101" s="365">
        <f t="shared" si="104"/>
        <v>0</v>
      </c>
      <c r="AM101" s="365">
        <f t="shared" si="104"/>
        <v>0</v>
      </c>
      <c r="AN101" s="365">
        <f t="shared" si="104"/>
        <v>0</v>
      </c>
      <c r="AO101" s="365">
        <f t="shared" si="104"/>
        <v>0</v>
      </c>
      <c r="AP101" s="136">
        <f>SUM(AD101:AO101)</f>
        <v>0</v>
      </c>
      <c r="AQ101" s="157"/>
      <c r="AR101" s="1"/>
      <c r="AS101" s="1"/>
      <c r="AT101" s="1"/>
      <c r="AU101" s="1"/>
      <c r="AV101" s="1"/>
      <c r="AW101" s="1"/>
      <c r="AX101" s="1"/>
      <c r="AY101" s="1"/>
      <c r="AZ101" s="1"/>
      <c r="BA101" s="1"/>
      <c r="BB101" s="1"/>
      <c r="BC101" s="1"/>
      <c r="BD101" s="1"/>
      <c r="BE101" s="157"/>
      <c r="BF101" s="1"/>
      <c r="BG101" s="1"/>
      <c r="BH101" s="1"/>
      <c r="BI101" s="1"/>
      <c r="BJ101" s="1"/>
      <c r="BK101" s="1"/>
      <c r="BL101" s="1"/>
      <c r="BM101" s="1"/>
      <c r="BN101" s="1"/>
      <c r="BO101" s="1"/>
      <c r="BP101" s="1"/>
      <c r="BQ101" s="1"/>
      <c r="BR101" s="1"/>
      <c r="BS101" s="90"/>
      <c r="BT101" s="91"/>
      <c r="BU101" s="91"/>
      <c r="BV101" s="91"/>
      <c r="BW101" s="91"/>
      <c r="BX101" s="91"/>
      <c r="BY101" s="91"/>
      <c r="BZ101" s="91"/>
      <c r="CA101" s="91"/>
      <c r="CB101" s="91"/>
      <c r="CC101" s="91"/>
      <c r="CD101" s="91"/>
      <c r="CE101" s="91"/>
      <c r="CF101" s="91"/>
      <c r="CG101" s="91"/>
      <c r="CH101" s="91"/>
      <c r="CI101" s="91"/>
      <c r="CJ101" s="91"/>
      <c r="CK101" s="91"/>
      <c r="CL101" s="91"/>
      <c r="CM101" s="91"/>
      <c r="CN101" s="91"/>
      <c r="CO101" s="91"/>
      <c r="CP101" s="91"/>
      <c r="CQ101" s="91"/>
      <c r="CR101" s="91"/>
      <c r="CS101" s="91"/>
      <c r="CT101" s="91"/>
      <c r="CU101" s="91"/>
      <c r="CV101" s="91"/>
      <c r="CW101" s="91"/>
      <c r="CX101" s="91"/>
      <c r="CY101" s="91"/>
      <c r="CZ101" s="91"/>
      <c r="DA101" s="91"/>
      <c r="DB101" s="91"/>
      <c r="DC101" s="91"/>
      <c r="DD101" s="91"/>
      <c r="DE101" s="91"/>
      <c r="DF101" s="91"/>
      <c r="DG101" s="91"/>
      <c r="DH101" s="91"/>
      <c r="DI101" s="91"/>
      <c r="DJ101" s="91"/>
      <c r="DK101" s="91"/>
      <c r="DL101" s="91"/>
      <c r="DM101" s="91"/>
      <c r="DN101" s="91"/>
      <c r="DO101" s="91"/>
      <c r="DP101" s="91"/>
      <c r="DQ101" s="91"/>
      <c r="DR101" s="91"/>
      <c r="DS101" s="91"/>
      <c r="DT101" s="91"/>
      <c r="DU101" s="91"/>
      <c r="DV101" s="91"/>
      <c r="DW101" s="91"/>
      <c r="DX101" s="91"/>
      <c r="DY101" s="91"/>
      <c r="DZ101" s="91"/>
      <c r="EA101" s="91"/>
      <c r="EB101" s="91"/>
      <c r="EC101" s="91"/>
      <c r="ED101" s="91"/>
      <c r="EE101" s="91"/>
      <c r="EF101" s="91"/>
      <c r="EG101" s="91"/>
      <c r="EH101" s="91"/>
      <c r="EI101" s="91"/>
      <c r="EJ101" s="91"/>
      <c r="EK101" s="91"/>
      <c r="EL101" s="91"/>
      <c r="EM101" s="91"/>
      <c r="EN101" s="91"/>
      <c r="EO101" s="91"/>
      <c r="EP101" s="91"/>
      <c r="EQ101" s="91"/>
      <c r="ER101" s="91"/>
      <c r="ES101" s="91"/>
      <c r="ET101" s="91"/>
      <c r="EU101" s="91"/>
      <c r="EV101" s="91"/>
      <c r="EW101" s="91"/>
      <c r="EX101" s="91"/>
      <c r="EY101" s="91"/>
    </row>
    <row r="102" spans="1:155" s="92" customFormat="1" ht="15.6" x14ac:dyDescent="0.3">
      <c r="A102" s="105" t="s">
        <v>86</v>
      </c>
      <c r="B102" s="106">
        <f t="shared" ref="B102:N102" si="105">SUM(B98:B101)</f>
        <v>0</v>
      </c>
      <c r="C102" s="106">
        <f t="shared" si="105"/>
        <v>0</v>
      </c>
      <c r="D102" s="106">
        <f t="shared" si="105"/>
        <v>0</v>
      </c>
      <c r="E102" s="106">
        <f t="shared" si="105"/>
        <v>0</v>
      </c>
      <c r="F102" s="106">
        <f t="shared" si="105"/>
        <v>0</v>
      </c>
      <c r="G102" s="106">
        <f t="shared" si="105"/>
        <v>0</v>
      </c>
      <c r="H102" s="106">
        <f t="shared" si="105"/>
        <v>0</v>
      </c>
      <c r="I102" s="106">
        <f t="shared" si="105"/>
        <v>0</v>
      </c>
      <c r="J102" s="106">
        <f t="shared" si="105"/>
        <v>0</v>
      </c>
      <c r="K102" s="106">
        <f t="shared" si="105"/>
        <v>0</v>
      </c>
      <c r="L102" s="106">
        <f t="shared" si="105"/>
        <v>0</v>
      </c>
      <c r="M102" s="106">
        <f t="shared" si="105"/>
        <v>0</v>
      </c>
      <c r="N102" s="202">
        <f t="shared" si="105"/>
        <v>0</v>
      </c>
      <c r="O102" s="109"/>
      <c r="P102" s="106">
        <f t="shared" ref="P102:AB102" si="106">SUM(P98:P101)</f>
        <v>0</v>
      </c>
      <c r="Q102" s="106">
        <f t="shared" si="106"/>
        <v>0</v>
      </c>
      <c r="R102" s="106">
        <f t="shared" si="106"/>
        <v>0</v>
      </c>
      <c r="S102" s="106">
        <f t="shared" si="106"/>
        <v>0</v>
      </c>
      <c r="T102" s="106">
        <f t="shared" si="106"/>
        <v>0</v>
      </c>
      <c r="U102" s="106">
        <f t="shared" si="106"/>
        <v>0</v>
      </c>
      <c r="V102" s="106">
        <f t="shared" si="106"/>
        <v>0</v>
      </c>
      <c r="W102" s="106">
        <f t="shared" si="106"/>
        <v>0</v>
      </c>
      <c r="X102" s="106">
        <f t="shared" si="106"/>
        <v>0</v>
      </c>
      <c r="Y102" s="106">
        <f t="shared" si="106"/>
        <v>0</v>
      </c>
      <c r="Z102" s="106">
        <f t="shared" si="106"/>
        <v>0</v>
      </c>
      <c r="AA102" s="106">
        <f t="shared" si="106"/>
        <v>0</v>
      </c>
      <c r="AB102" s="107">
        <f t="shared" si="106"/>
        <v>0</v>
      </c>
      <c r="AC102" s="108"/>
      <c r="AD102" s="106">
        <f t="shared" ref="AD102:AP102" si="107">SUM(AD98:AD101)</f>
        <v>0</v>
      </c>
      <c r="AE102" s="106">
        <f t="shared" si="107"/>
        <v>0</v>
      </c>
      <c r="AF102" s="106">
        <f t="shared" si="107"/>
        <v>0</v>
      </c>
      <c r="AG102" s="106">
        <f t="shared" si="107"/>
        <v>0</v>
      </c>
      <c r="AH102" s="106">
        <f t="shared" si="107"/>
        <v>0</v>
      </c>
      <c r="AI102" s="106">
        <f t="shared" si="107"/>
        <v>0</v>
      </c>
      <c r="AJ102" s="106">
        <f t="shared" si="107"/>
        <v>0</v>
      </c>
      <c r="AK102" s="106">
        <f t="shared" si="107"/>
        <v>0</v>
      </c>
      <c r="AL102" s="106">
        <f t="shared" si="107"/>
        <v>0</v>
      </c>
      <c r="AM102" s="106">
        <f t="shared" si="107"/>
        <v>0</v>
      </c>
      <c r="AN102" s="106">
        <f t="shared" si="107"/>
        <v>0</v>
      </c>
      <c r="AO102" s="106">
        <f t="shared" si="107"/>
        <v>0</v>
      </c>
      <c r="AP102" s="107">
        <f t="shared" si="107"/>
        <v>0</v>
      </c>
      <c r="AQ102" s="108"/>
      <c r="AR102" s="1"/>
      <c r="AS102" s="1"/>
      <c r="AT102" s="1"/>
      <c r="AU102" s="1"/>
      <c r="AV102" s="1"/>
      <c r="AW102" s="1"/>
      <c r="AX102" s="1"/>
      <c r="AY102" s="1"/>
      <c r="AZ102" s="1"/>
      <c r="BA102" s="1"/>
      <c r="BB102" s="1"/>
      <c r="BC102" s="1"/>
      <c r="BD102" s="1"/>
      <c r="BE102" s="108"/>
      <c r="BF102" s="1"/>
      <c r="BG102" s="1"/>
      <c r="BH102" s="1"/>
      <c r="BI102" s="1"/>
      <c r="BJ102" s="1"/>
      <c r="BK102" s="1"/>
      <c r="BL102" s="1"/>
      <c r="BM102" s="1"/>
      <c r="BN102" s="1"/>
      <c r="BO102" s="1"/>
      <c r="BP102" s="1"/>
      <c r="BQ102" s="1"/>
      <c r="BR102" s="1"/>
      <c r="BS102" s="109"/>
      <c r="BT102" s="91"/>
      <c r="BU102" s="91"/>
      <c r="BV102" s="91"/>
      <c r="BW102" s="91"/>
      <c r="BX102" s="91"/>
      <c r="BY102" s="91"/>
      <c r="BZ102" s="91"/>
      <c r="CA102" s="91"/>
      <c r="CB102" s="91"/>
      <c r="CC102" s="91"/>
      <c r="CD102" s="91"/>
      <c r="CE102" s="91"/>
      <c r="CF102" s="91"/>
      <c r="CG102" s="91"/>
      <c r="CH102" s="91"/>
      <c r="CI102" s="91"/>
      <c r="CJ102" s="91"/>
      <c r="CK102" s="91"/>
      <c r="CL102" s="91"/>
      <c r="CM102" s="91"/>
      <c r="CN102" s="91"/>
      <c r="CO102" s="91"/>
      <c r="CP102" s="91"/>
      <c r="CQ102" s="91"/>
      <c r="CR102" s="91"/>
      <c r="CS102" s="91"/>
      <c r="CT102" s="91"/>
      <c r="CU102" s="91"/>
      <c r="CV102" s="91"/>
      <c r="CW102" s="91"/>
      <c r="CX102" s="91"/>
      <c r="CY102" s="91"/>
      <c r="CZ102" s="91"/>
      <c r="DA102" s="91"/>
      <c r="DB102" s="91"/>
      <c r="DC102" s="91"/>
      <c r="DD102" s="91"/>
      <c r="DE102" s="91"/>
      <c r="DF102" s="91"/>
      <c r="DG102" s="91"/>
      <c r="DH102" s="91"/>
      <c r="DI102" s="91"/>
      <c r="DJ102" s="91"/>
      <c r="DK102" s="91"/>
      <c r="DL102" s="91"/>
      <c r="DM102" s="91"/>
      <c r="DN102" s="91"/>
      <c r="DO102" s="91"/>
      <c r="DP102" s="91"/>
      <c r="DQ102" s="91"/>
      <c r="DR102" s="91"/>
      <c r="DS102" s="91"/>
      <c r="DT102" s="91"/>
      <c r="DU102" s="91"/>
      <c r="DV102" s="91"/>
      <c r="DW102" s="91"/>
      <c r="DX102" s="91"/>
      <c r="DY102" s="91"/>
      <c r="DZ102" s="91"/>
      <c r="EA102" s="91"/>
      <c r="EB102" s="91"/>
      <c r="EC102" s="91"/>
      <c r="ED102" s="91"/>
      <c r="EE102" s="91"/>
      <c r="EF102" s="91"/>
      <c r="EG102" s="91"/>
      <c r="EH102" s="91"/>
      <c r="EI102" s="91"/>
      <c r="EJ102" s="91"/>
      <c r="EK102" s="91"/>
      <c r="EL102" s="91"/>
      <c r="EM102" s="91"/>
      <c r="EN102" s="91"/>
      <c r="EO102" s="91"/>
      <c r="EP102" s="91"/>
      <c r="EQ102" s="91"/>
      <c r="ER102" s="91"/>
      <c r="ES102" s="91"/>
      <c r="ET102" s="91"/>
      <c r="EU102" s="91"/>
      <c r="EV102" s="91"/>
      <c r="EW102" s="91"/>
      <c r="EX102" s="91"/>
      <c r="EY102" s="91"/>
    </row>
    <row r="103" spans="1:155" s="92" customFormat="1" ht="4.5" customHeight="1" x14ac:dyDescent="0.3">
      <c r="A103" s="203"/>
      <c r="B103" s="87"/>
      <c r="C103" s="87"/>
      <c r="D103" s="87"/>
      <c r="E103" s="87"/>
      <c r="F103" s="87"/>
      <c r="G103" s="87"/>
      <c r="H103" s="87"/>
      <c r="I103" s="87"/>
      <c r="J103" s="87"/>
      <c r="K103" s="87"/>
      <c r="L103" s="87"/>
      <c r="M103" s="87"/>
      <c r="N103" s="168"/>
      <c r="O103" s="90"/>
      <c r="P103" s="87"/>
      <c r="Q103" s="87"/>
      <c r="R103" s="87"/>
      <c r="S103" s="87"/>
      <c r="T103" s="87"/>
      <c r="U103" s="87"/>
      <c r="V103" s="87"/>
      <c r="W103" s="87"/>
      <c r="X103" s="87"/>
      <c r="Y103" s="87"/>
      <c r="Z103" s="87"/>
      <c r="AA103" s="87"/>
      <c r="AB103" s="168"/>
      <c r="AC103" s="90"/>
      <c r="AD103" s="87"/>
      <c r="AE103" s="87"/>
      <c r="AF103" s="87"/>
      <c r="AG103" s="87"/>
      <c r="AH103" s="87"/>
      <c r="AI103" s="87"/>
      <c r="AJ103" s="87"/>
      <c r="AK103" s="87"/>
      <c r="AL103" s="87"/>
      <c r="AM103" s="87"/>
      <c r="AN103" s="87"/>
      <c r="AO103" s="87"/>
      <c r="AP103" s="112"/>
      <c r="AQ103" s="90"/>
      <c r="AR103" s="1"/>
      <c r="AS103" s="1"/>
      <c r="AT103" s="1"/>
      <c r="AU103" s="1"/>
      <c r="AV103" s="1"/>
      <c r="AW103" s="1"/>
      <c r="AX103" s="1"/>
      <c r="AY103" s="1"/>
      <c r="AZ103" s="1"/>
      <c r="BA103" s="1"/>
      <c r="BB103" s="1"/>
      <c r="BC103" s="1"/>
      <c r="BD103" s="1"/>
      <c r="BE103" s="90"/>
      <c r="BF103" s="1"/>
      <c r="BG103" s="1"/>
      <c r="BH103" s="1"/>
      <c r="BI103" s="1"/>
      <c r="BJ103" s="1"/>
      <c r="BK103" s="1"/>
      <c r="BL103" s="1"/>
      <c r="BM103" s="1"/>
      <c r="BN103" s="1"/>
      <c r="BO103" s="1"/>
      <c r="BP103" s="1"/>
      <c r="BQ103" s="1"/>
      <c r="BR103" s="1"/>
      <c r="BS103" s="90"/>
      <c r="BT103" s="91"/>
      <c r="BU103" s="91"/>
      <c r="BV103" s="91"/>
      <c r="BW103" s="91"/>
      <c r="BX103" s="91"/>
      <c r="BY103" s="91"/>
      <c r="BZ103" s="91"/>
      <c r="CA103" s="91"/>
      <c r="CB103" s="91"/>
      <c r="CC103" s="91"/>
      <c r="CD103" s="91"/>
      <c r="CE103" s="91"/>
      <c r="CF103" s="91"/>
      <c r="CG103" s="91"/>
      <c r="CH103" s="91"/>
      <c r="CI103" s="91"/>
      <c r="CJ103" s="91"/>
      <c r="CK103" s="91"/>
      <c r="CL103" s="91"/>
      <c r="CM103" s="91"/>
      <c r="CN103" s="91"/>
      <c r="CO103" s="91"/>
      <c r="CP103" s="91"/>
      <c r="CQ103" s="91"/>
      <c r="CR103" s="91"/>
      <c r="CS103" s="91"/>
      <c r="CT103" s="91"/>
      <c r="CU103" s="91"/>
      <c r="CV103" s="91"/>
      <c r="CW103" s="91"/>
      <c r="CX103" s="91"/>
      <c r="CY103" s="91"/>
      <c r="CZ103" s="91"/>
      <c r="DA103" s="91"/>
      <c r="DB103" s="91"/>
      <c r="DC103" s="91"/>
      <c r="DD103" s="91"/>
      <c r="DE103" s="91"/>
      <c r="DF103" s="91"/>
      <c r="DG103" s="91"/>
      <c r="DH103" s="91"/>
      <c r="DI103" s="91"/>
      <c r="DJ103" s="91"/>
      <c r="DK103" s="91"/>
      <c r="DL103" s="91"/>
      <c r="DM103" s="91"/>
      <c r="DN103" s="91"/>
      <c r="DO103" s="91"/>
      <c r="DP103" s="91"/>
      <c r="DQ103" s="91"/>
      <c r="DR103" s="91"/>
      <c r="DS103" s="91"/>
      <c r="DT103" s="91"/>
      <c r="DU103" s="91"/>
      <c r="DV103" s="91"/>
      <c r="DW103" s="91"/>
      <c r="DX103" s="91"/>
      <c r="DY103" s="91"/>
      <c r="DZ103" s="91"/>
      <c r="EA103" s="91"/>
      <c r="EB103" s="91"/>
      <c r="EC103" s="91"/>
      <c r="ED103" s="91"/>
      <c r="EE103" s="91"/>
      <c r="EF103" s="91"/>
      <c r="EG103" s="91"/>
      <c r="EH103" s="91"/>
      <c r="EI103" s="91"/>
      <c r="EJ103" s="91"/>
      <c r="EK103" s="91"/>
      <c r="EL103" s="91"/>
      <c r="EM103" s="91"/>
      <c r="EN103" s="91"/>
      <c r="EO103" s="91"/>
      <c r="EP103" s="91"/>
      <c r="EQ103" s="91"/>
      <c r="ER103" s="91"/>
      <c r="ES103" s="91"/>
      <c r="ET103" s="91"/>
      <c r="EU103" s="91"/>
      <c r="EV103" s="91"/>
      <c r="EW103" s="91"/>
      <c r="EX103" s="91"/>
      <c r="EY103" s="91"/>
    </row>
    <row r="104" spans="1:155" s="92" customFormat="1" ht="16.2" thickBot="1" x14ac:dyDescent="0.35">
      <c r="A104" s="204" t="s">
        <v>87</v>
      </c>
      <c r="B104" s="87"/>
      <c r="C104" s="87"/>
      <c r="D104" s="87"/>
      <c r="E104" s="87"/>
      <c r="F104" s="87"/>
      <c r="G104" s="87"/>
      <c r="H104" s="87"/>
      <c r="I104" s="87"/>
      <c r="J104" s="87"/>
      <c r="K104" s="87"/>
      <c r="L104" s="87"/>
      <c r="M104" s="87"/>
      <c r="N104" s="205"/>
      <c r="O104" s="90"/>
      <c r="P104" s="87"/>
      <c r="Q104" s="87"/>
      <c r="R104" s="87"/>
      <c r="S104" s="87"/>
      <c r="T104" s="87"/>
      <c r="U104" s="87"/>
      <c r="V104" s="87"/>
      <c r="W104" s="87"/>
      <c r="X104" s="87"/>
      <c r="Y104" s="87"/>
      <c r="Z104" s="87"/>
      <c r="AA104" s="87"/>
      <c r="AB104" s="205"/>
      <c r="AC104" s="90"/>
      <c r="AD104" s="87"/>
      <c r="AE104" s="87"/>
      <c r="AF104" s="87"/>
      <c r="AG104" s="87"/>
      <c r="AH104" s="87"/>
      <c r="AI104" s="87"/>
      <c r="AJ104" s="87"/>
      <c r="AK104" s="87"/>
      <c r="AL104" s="87"/>
      <c r="AM104" s="87"/>
      <c r="AN104" s="87"/>
      <c r="AO104" s="87"/>
      <c r="AP104" s="134"/>
      <c r="AQ104" s="90"/>
      <c r="AR104" s="1"/>
      <c r="AS104" s="1"/>
      <c r="AT104" s="1"/>
      <c r="AU104" s="1"/>
      <c r="AV104" s="1"/>
      <c r="AW104" s="1"/>
      <c r="AX104" s="1"/>
      <c r="AY104" s="1"/>
      <c r="AZ104" s="1"/>
      <c r="BA104" s="1"/>
      <c r="BB104" s="1"/>
      <c r="BC104" s="1"/>
      <c r="BD104" s="1"/>
      <c r="BE104" s="90"/>
      <c r="BF104" s="1"/>
      <c r="BG104" s="1"/>
      <c r="BH104" s="1"/>
      <c r="BI104" s="1"/>
      <c r="BJ104" s="1"/>
      <c r="BK104" s="1"/>
      <c r="BL104" s="1"/>
      <c r="BM104" s="1"/>
      <c r="BN104" s="1"/>
      <c r="BO104" s="1"/>
      <c r="BP104" s="1"/>
      <c r="BQ104" s="1"/>
      <c r="BR104" s="1"/>
      <c r="BS104" s="90"/>
      <c r="BT104" s="91"/>
      <c r="BU104" s="91"/>
      <c r="BV104" s="91"/>
      <c r="BW104" s="91"/>
      <c r="BX104" s="91"/>
      <c r="BY104" s="91"/>
      <c r="BZ104" s="91"/>
      <c r="CA104" s="91"/>
      <c r="CB104" s="91"/>
      <c r="CC104" s="91"/>
      <c r="CD104" s="91"/>
      <c r="CE104" s="91"/>
      <c r="CF104" s="91"/>
      <c r="CG104" s="91"/>
      <c r="CH104" s="91"/>
      <c r="CI104" s="91"/>
      <c r="CJ104" s="91"/>
      <c r="CK104" s="91"/>
      <c r="CL104" s="91"/>
      <c r="CM104" s="91"/>
      <c r="CN104" s="91"/>
      <c r="CO104" s="91"/>
      <c r="CP104" s="91"/>
      <c r="CQ104" s="91"/>
      <c r="CR104" s="91"/>
      <c r="CS104" s="91"/>
      <c r="CT104" s="91"/>
      <c r="CU104" s="91"/>
      <c r="CV104" s="91"/>
      <c r="CW104" s="91"/>
      <c r="CX104" s="91"/>
      <c r="CY104" s="91"/>
      <c r="CZ104" s="91"/>
      <c r="DA104" s="91"/>
      <c r="DB104" s="91"/>
      <c r="DC104" s="91"/>
      <c r="DD104" s="91"/>
      <c r="DE104" s="91"/>
      <c r="DF104" s="91"/>
      <c r="DG104" s="91"/>
      <c r="DH104" s="91"/>
      <c r="DI104" s="91"/>
      <c r="DJ104" s="91"/>
      <c r="DK104" s="91"/>
      <c r="DL104" s="91"/>
      <c r="DM104" s="91"/>
      <c r="DN104" s="91"/>
      <c r="DO104" s="91"/>
      <c r="DP104" s="91"/>
      <c r="DQ104" s="91"/>
      <c r="DR104" s="91"/>
      <c r="DS104" s="91"/>
      <c r="DT104" s="91"/>
      <c r="DU104" s="91"/>
      <c r="DV104" s="91"/>
      <c r="DW104" s="91"/>
      <c r="DX104" s="91"/>
      <c r="DY104" s="91"/>
      <c r="DZ104" s="91"/>
      <c r="EA104" s="91"/>
      <c r="EB104" s="91"/>
      <c r="EC104" s="91"/>
      <c r="ED104" s="91"/>
      <c r="EE104" s="91"/>
      <c r="EF104" s="91"/>
      <c r="EG104" s="91"/>
      <c r="EH104" s="91"/>
      <c r="EI104" s="91"/>
      <c r="EJ104" s="91"/>
      <c r="EK104" s="91"/>
      <c r="EL104" s="91"/>
      <c r="EM104" s="91"/>
      <c r="EN104" s="91"/>
      <c r="EO104" s="91"/>
      <c r="EP104" s="91"/>
      <c r="EQ104" s="91"/>
      <c r="ER104" s="91"/>
      <c r="ES104" s="91"/>
      <c r="ET104" s="91"/>
      <c r="EU104" s="91"/>
      <c r="EV104" s="91"/>
      <c r="EW104" s="91"/>
      <c r="EX104" s="91"/>
      <c r="EY104" s="91"/>
    </row>
    <row r="105" spans="1:155" s="101" customFormat="1" ht="16.2" thickBot="1" x14ac:dyDescent="0.35">
      <c r="A105" s="206" t="s">
        <v>88</v>
      </c>
      <c r="B105" s="392"/>
      <c r="C105" s="393"/>
      <c r="D105" s="393"/>
      <c r="E105" s="393"/>
      <c r="F105" s="393"/>
      <c r="G105" s="393"/>
      <c r="H105" s="393"/>
      <c r="I105" s="393"/>
      <c r="J105" s="393"/>
      <c r="K105" s="393"/>
      <c r="L105" s="393"/>
      <c r="M105" s="394"/>
      <c r="N105" s="317">
        <f>SUM(B105:M105)</f>
        <v>0</v>
      </c>
      <c r="O105" s="90"/>
      <c r="P105" s="395"/>
      <c r="Q105" s="396"/>
      <c r="R105" s="396"/>
      <c r="S105" s="396"/>
      <c r="T105" s="396"/>
      <c r="U105" s="396"/>
      <c r="V105" s="396"/>
      <c r="W105" s="396"/>
      <c r="X105" s="396"/>
      <c r="Y105" s="396"/>
      <c r="Z105" s="396"/>
      <c r="AA105" s="397"/>
      <c r="AB105" s="317">
        <f>SUM(P105:AA105)</f>
        <v>0</v>
      </c>
      <c r="AC105" s="207"/>
      <c r="AD105" s="398"/>
      <c r="AE105" s="399"/>
      <c r="AF105" s="399"/>
      <c r="AG105" s="399"/>
      <c r="AH105" s="399"/>
      <c r="AI105" s="399"/>
      <c r="AJ105" s="399"/>
      <c r="AK105" s="399"/>
      <c r="AL105" s="399"/>
      <c r="AM105" s="399"/>
      <c r="AN105" s="399"/>
      <c r="AO105" s="400"/>
      <c r="AP105" s="317">
        <f>SUM(AD105:AO105)</f>
        <v>0</v>
      </c>
      <c r="AQ105" s="207"/>
      <c r="AR105" s="1"/>
      <c r="AS105" s="1"/>
      <c r="AT105" s="1"/>
      <c r="AU105" s="1"/>
      <c r="AV105" s="1"/>
      <c r="AW105" s="1"/>
      <c r="AX105" s="1"/>
      <c r="AY105" s="1"/>
      <c r="AZ105" s="1"/>
      <c r="BA105" s="1"/>
      <c r="BB105" s="1"/>
      <c r="BC105" s="1"/>
      <c r="BD105" s="1"/>
      <c r="BE105" s="207"/>
      <c r="BF105" s="1"/>
      <c r="BG105" s="1"/>
      <c r="BH105" s="1"/>
      <c r="BI105" s="1"/>
      <c r="BJ105" s="1"/>
      <c r="BK105" s="1"/>
      <c r="BL105" s="1"/>
      <c r="BM105" s="1"/>
      <c r="BN105" s="1"/>
      <c r="BO105" s="1"/>
      <c r="BP105" s="1"/>
      <c r="BQ105" s="1"/>
      <c r="BR105" s="1"/>
      <c r="BS105" s="90"/>
      <c r="BT105" s="91"/>
      <c r="BU105" s="91"/>
      <c r="BV105" s="91"/>
      <c r="BW105" s="91"/>
      <c r="BX105" s="91"/>
      <c r="BY105" s="91"/>
      <c r="BZ105" s="91"/>
      <c r="CA105" s="91"/>
      <c r="CB105" s="91"/>
      <c r="CC105" s="91"/>
      <c r="CD105" s="91"/>
      <c r="CE105" s="91"/>
      <c r="CF105" s="91"/>
      <c r="CG105" s="91"/>
      <c r="CH105" s="91"/>
      <c r="CI105" s="91"/>
      <c r="CJ105" s="91"/>
      <c r="CK105" s="91"/>
      <c r="CL105" s="91"/>
      <c r="CM105" s="91"/>
      <c r="CN105" s="91"/>
      <c r="CO105" s="91"/>
      <c r="CP105" s="91"/>
      <c r="CQ105" s="91"/>
      <c r="CR105" s="91"/>
      <c r="CS105" s="91"/>
      <c r="CT105" s="91"/>
      <c r="CU105" s="91"/>
      <c r="CV105" s="91"/>
      <c r="CW105" s="91"/>
      <c r="CX105" s="91"/>
      <c r="CY105" s="91"/>
      <c r="CZ105" s="91"/>
      <c r="DA105" s="91"/>
      <c r="DB105" s="91"/>
      <c r="DC105" s="91"/>
      <c r="DD105" s="91"/>
      <c r="DE105" s="91"/>
      <c r="DF105" s="91"/>
      <c r="DG105" s="91"/>
      <c r="DH105" s="91"/>
      <c r="DI105" s="91"/>
      <c r="DJ105" s="91"/>
      <c r="DK105" s="91"/>
      <c r="DL105" s="91"/>
      <c r="DM105" s="91"/>
      <c r="DN105" s="91"/>
      <c r="DO105" s="91"/>
      <c r="DP105" s="91"/>
      <c r="DQ105" s="91"/>
      <c r="DR105" s="91"/>
      <c r="DS105" s="91"/>
      <c r="DT105" s="91"/>
      <c r="DU105" s="91"/>
      <c r="DV105" s="91"/>
      <c r="DW105" s="91"/>
      <c r="DX105" s="91"/>
      <c r="DY105" s="91"/>
      <c r="DZ105" s="91"/>
      <c r="EA105" s="91"/>
      <c r="EB105" s="91"/>
      <c r="EC105" s="91"/>
      <c r="ED105" s="91"/>
      <c r="EE105" s="91"/>
      <c r="EF105" s="91"/>
      <c r="EG105" s="91"/>
      <c r="EH105" s="91"/>
      <c r="EI105" s="91"/>
      <c r="EJ105" s="91"/>
      <c r="EK105" s="91"/>
      <c r="EL105" s="91"/>
      <c r="EM105" s="91"/>
      <c r="EN105" s="91"/>
      <c r="EO105" s="91"/>
      <c r="EP105" s="91"/>
      <c r="EQ105" s="91"/>
      <c r="ER105" s="91"/>
      <c r="ES105" s="91"/>
      <c r="ET105" s="91"/>
      <c r="EU105" s="91"/>
      <c r="EV105" s="91"/>
      <c r="EW105" s="91"/>
      <c r="EX105" s="91"/>
      <c r="EY105" s="91"/>
    </row>
    <row r="106" spans="1:155" s="92" customFormat="1" ht="17.25" customHeight="1" x14ac:dyDescent="0.3">
      <c r="A106" s="203" t="s">
        <v>3</v>
      </c>
      <c r="B106" s="384">
        <f>IF(OR(B132="",B132="x"),0,IF(B98-20&lt;=0,0,B98-20))</f>
        <v>0</v>
      </c>
      <c r="C106" s="385">
        <f t="shared" ref="C106:L106" si="108">IF(OR(C132="",C132="x"),0,IF(C98-20&lt;=0,0,C98-20))</f>
        <v>0</v>
      </c>
      <c r="D106" s="385">
        <f t="shared" si="108"/>
        <v>0</v>
      </c>
      <c r="E106" s="385">
        <f t="shared" si="108"/>
        <v>0</v>
      </c>
      <c r="F106" s="385">
        <f t="shared" si="108"/>
        <v>0</v>
      </c>
      <c r="G106" s="385">
        <f t="shared" si="108"/>
        <v>0</v>
      </c>
      <c r="H106" s="385">
        <f t="shared" si="108"/>
        <v>0</v>
      </c>
      <c r="I106" s="385">
        <f t="shared" si="108"/>
        <v>0</v>
      </c>
      <c r="J106" s="385">
        <f t="shared" si="108"/>
        <v>0</v>
      </c>
      <c r="K106" s="385">
        <f t="shared" si="108"/>
        <v>0</v>
      </c>
      <c r="L106" s="385">
        <f t="shared" si="108"/>
        <v>0</v>
      </c>
      <c r="M106" s="385">
        <f>IF(OR(M132="",M132="x"),0,IF(M98-20&lt;=0,0,M98-20))</f>
        <v>0</v>
      </c>
      <c r="N106" s="97">
        <f>SUM(B106:M106)</f>
        <v>0</v>
      </c>
      <c r="O106" s="90"/>
      <c r="P106" s="384">
        <f>IF(OR(P132="",P132="x"),0,IF(P98-20&lt;=0,0,P98-20))</f>
        <v>0</v>
      </c>
      <c r="Q106" s="385">
        <f t="shared" ref="Q106:Z106" si="109">IF(OR(Q132="",Q132="x"),0,IF(Q98-20&lt;=0,0,Q98-20))</f>
        <v>0</v>
      </c>
      <c r="R106" s="385">
        <f t="shared" si="109"/>
        <v>0</v>
      </c>
      <c r="S106" s="385">
        <f t="shared" si="109"/>
        <v>0</v>
      </c>
      <c r="T106" s="385">
        <f t="shared" si="109"/>
        <v>0</v>
      </c>
      <c r="U106" s="385">
        <f t="shared" si="109"/>
        <v>0</v>
      </c>
      <c r="V106" s="385">
        <f t="shared" si="109"/>
        <v>0</v>
      </c>
      <c r="W106" s="385">
        <f t="shared" si="109"/>
        <v>0</v>
      </c>
      <c r="X106" s="385">
        <f t="shared" si="109"/>
        <v>0</v>
      </c>
      <c r="Y106" s="385">
        <f t="shared" si="109"/>
        <v>0</v>
      </c>
      <c r="Z106" s="385">
        <f t="shared" si="109"/>
        <v>0</v>
      </c>
      <c r="AA106" s="385">
        <f>IF(OR(AA132="",AA132="x"),0,IF(AA98-20&lt;=0,0,AA98-20))</f>
        <v>0</v>
      </c>
      <c r="AB106" s="97">
        <f>SUM(P106:AA106)</f>
        <v>0</v>
      </c>
      <c r="AC106" s="157"/>
      <c r="AD106" s="384">
        <f>IF(OR(AD132="",AD132="x"),0,IF(AD98-20&lt;=0,0,AD98-20))</f>
        <v>0</v>
      </c>
      <c r="AE106" s="385">
        <f t="shared" ref="AE106:AN106" si="110">IF(OR(AE132="",AE132="x"),0,IF(AE98-20&lt;=0,0,AE98-20))</f>
        <v>0</v>
      </c>
      <c r="AF106" s="385">
        <f t="shared" si="110"/>
        <v>0</v>
      </c>
      <c r="AG106" s="385">
        <f t="shared" si="110"/>
        <v>0</v>
      </c>
      <c r="AH106" s="385">
        <f t="shared" si="110"/>
        <v>0</v>
      </c>
      <c r="AI106" s="385">
        <f t="shared" si="110"/>
        <v>0</v>
      </c>
      <c r="AJ106" s="385">
        <f t="shared" si="110"/>
        <v>0</v>
      </c>
      <c r="AK106" s="385">
        <f t="shared" si="110"/>
        <v>0</v>
      </c>
      <c r="AL106" s="385">
        <f t="shared" si="110"/>
        <v>0</v>
      </c>
      <c r="AM106" s="385">
        <f t="shared" si="110"/>
        <v>0</v>
      </c>
      <c r="AN106" s="385">
        <f t="shared" si="110"/>
        <v>0</v>
      </c>
      <c r="AO106" s="385">
        <f>IF(OR(AO132="",AO132="x"),0,IF(AO98-20&lt;=0,0,AO98-20))</f>
        <v>0</v>
      </c>
      <c r="AP106" s="97">
        <f>SUM(AD106:AO106)</f>
        <v>0</v>
      </c>
      <c r="AQ106" s="157"/>
      <c r="AR106" s="1"/>
      <c r="AS106" s="1"/>
      <c r="AT106" s="1"/>
      <c r="AU106" s="1"/>
      <c r="AV106" s="1"/>
      <c r="AW106" s="1"/>
      <c r="AX106" s="1"/>
      <c r="AY106" s="1"/>
      <c r="AZ106" s="1"/>
      <c r="BA106" s="1"/>
      <c r="BB106" s="1"/>
      <c r="BC106" s="1"/>
      <c r="BD106" s="1"/>
      <c r="BE106" s="157"/>
      <c r="BF106" s="1"/>
      <c r="BG106" s="1"/>
      <c r="BH106" s="1"/>
      <c r="BI106" s="1"/>
      <c r="BJ106" s="1"/>
      <c r="BK106" s="1"/>
      <c r="BL106" s="1"/>
      <c r="BM106" s="1"/>
      <c r="BN106" s="1"/>
      <c r="BO106" s="1"/>
      <c r="BP106" s="1"/>
      <c r="BQ106" s="1"/>
      <c r="BR106" s="1"/>
      <c r="BS106" s="90"/>
      <c r="BT106" s="91"/>
      <c r="BU106" s="91"/>
      <c r="BV106" s="91"/>
      <c r="BW106" s="91"/>
      <c r="BX106" s="91"/>
      <c r="BY106" s="91"/>
      <c r="BZ106" s="91"/>
      <c r="CA106" s="91"/>
      <c r="CB106" s="91"/>
      <c r="CC106" s="91"/>
      <c r="CD106" s="91"/>
      <c r="CE106" s="91"/>
      <c r="CF106" s="91"/>
      <c r="CG106" s="91"/>
      <c r="CH106" s="91"/>
      <c r="CI106" s="91"/>
      <c r="CJ106" s="91"/>
      <c r="CK106" s="91"/>
      <c r="CL106" s="91"/>
      <c r="CM106" s="91"/>
      <c r="CN106" s="91"/>
      <c r="CO106" s="91"/>
      <c r="CP106" s="91"/>
      <c r="CQ106" s="91"/>
      <c r="CR106" s="91"/>
      <c r="CS106" s="91"/>
      <c r="CT106" s="91"/>
      <c r="CU106" s="91"/>
      <c r="CV106" s="91"/>
      <c r="CW106" s="91"/>
      <c r="CX106" s="91"/>
      <c r="CY106" s="91"/>
      <c r="CZ106" s="91"/>
      <c r="DA106" s="91"/>
      <c r="DB106" s="91"/>
      <c r="DC106" s="91"/>
      <c r="DD106" s="91"/>
      <c r="DE106" s="91"/>
      <c r="DF106" s="91"/>
      <c r="DG106" s="91"/>
      <c r="DH106" s="91"/>
      <c r="DI106" s="91"/>
      <c r="DJ106" s="91"/>
      <c r="DK106" s="91"/>
      <c r="DL106" s="91"/>
      <c r="DM106" s="91"/>
      <c r="DN106" s="91"/>
      <c r="DO106" s="91"/>
      <c r="DP106" s="91"/>
      <c r="DQ106" s="91"/>
      <c r="DR106" s="91"/>
      <c r="DS106" s="91"/>
      <c r="DT106" s="91"/>
      <c r="DU106" s="91"/>
      <c r="DV106" s="91"/>
      <c r="DW106" s="91"/>
      <c r="DX106" s="91"/>
      <c r="DY106" s="91"/>
      <c r="DZ106" s="91"/>
      <c r="EA106" s="91"/>
      <c r="EB106" s="91"/>
      <c r="EC106" s="91"/>
      <c r="ED106" s="91"/>
      <c r="EE106" s="91"/>
      <c r="EF106" s="91"/>
      <c r="EG106" s="91"/>
      <c r="EH106" s="91"/>
      <c r="EI106" s="91"/>
      <c r="EJ106" s="91"/>
      <c r="EK106" s="91"/>
      <c r="EL106" s="91"/>
      <c r="EM106" s="91"/>
      <c r="EN106" s="91"/>
      <c r="EO106" s="91"/>
      <c r="EP106" s="91"/>
      <c r="EQ106" s="91"/>
      <c r="ER106" s="91"/>
      <c r="ES106" s="91"/>
      <c r="ET106" s="91"/>
      <c r="EU106" s="91"/>
      <c r="EV106" s="91"/>
      <c r="EW106" s="91"/>
      <c r="EX106" s="91"/>
      <c r="EY106" s="91"/>
    </row>
    <row r="107" spans="1:155" s="92" customFormat="1" ht="17.25" customHeight="1" x14ac:dyDescent="0.3">
      <c r="A107" s="203" t="s">
        <v>4</v>
      </c>
      <c r="B107" s="164">
        <f>IF(OR(B132="",B132="x"),0,IF(AND(B98&lt;=20,B101&gt;=85),(((B101*0.9235)-85)/2),IF(AND(B98&gt;20,B101&gt;65),(((B101*0.9235)-65)/2),0)))</f>
        <v>0</v>
      </c>
      <c r="C107" s="166">
        <f t="shared" ref="C107:M107" si="111">IF(OR(C132="",C132="x"),0,IF(AND(C98&lt;=20,C101&gt;=85),(((C101*0.9235)-85)/2),IF(AND(C98&gt;20,C101&gt;65),(((C101*0.9235)-65)/2),0)))</f>
        <v>0</v>
      </c>
      <c r="D107" s="166">
        <f t="shared" si="111"/>
        <v>0</v>
      </c>
      <c r="E107" s="166">
        <f t="shared" si="111"/>
        <v>0</v>
      </c>
      <c r="F107" s="166">
        <f t="shared" si="111"/>
        <v>0</v>
      </c>
      <c r="G107" s="166">
        <f t="shared" si="111"/>
        <v>0</v>
      </c>
      <c r="H107" s="166">
        <f t="shared" si="111"/>
        <v>0</v>
      </c>
      <c r="I107" s="166">
        <f t="shared" si="111"/>
        <v>0</v>
      </c>
      <c r="J107" s="166">
        <f t="shared" si="111"/>
        <v>0</v>
      </c>
      <c r="K107" s="166">
        <f t="shared" si="111"/>
        <v>0</v>
      </c>
      <c r="L107" s="166">
        <f t="shared" si="111"/>
        <v>0</v>
      </c>
      <c r="M107" s="166">
        <f t="shared" si="111"/>
        <v>0</v>
      </c>
      <c r="N107" s="97">
        <f>SUM(B107:M107)</f>
        <v>0</v>
      </c>
      <c r="O107" s="90"/>
      <c r="P107" s="164">
        <f t="shared" ref="P107:U107" si="112">IF(OR(P132="",P132="x"),0,IF(AND(P98&lt;=20,P101&gt;=85),(((P101*0.9235)-85)/2),IF(AND(P98&gt;20,P101&gt;65),(((P101*0.9235)-65)/2),0)))</f>
        <v>0</v>
      </c>
      <c r="Q107" s="164">
        <f t="shared" si="112"/>
        <v>0</v>
      </c>
      <c r="R107" s="164">
        <f t="shared" si="112"/>
        <v>0</v>
      </c>
      <c r="S107" s="164">
        <f t="shared" si="112"/>
        <v>0</v>
      </c>
      <c r="T107" s="164">
        <f t="shared" si="112"/>
        <v>0</v>
      </c>
      <c r="U107" s="164">
        <f t="shared" si="112"/>
        <v>0</v>
      </c>
      <c r="V107" s="164">
        <f t="shared" ref="V107:AA107" si="113">IF(OR(V132="",V132="x"),0,IF(AND(V98&lt;=20,V101&gt;=85),(((V101*0.9235)-85)/2),IF(AND(V98&gt;20,V101&gt;65),(((V101*0.9235)-65)/2),0)))</f>
        <v>0</v>
      </c>
      <c r="W107" s="164">
        <f t="shared" si="113"/>
        <v>0</v>
      </c>
      <c r="X107" s="164">
        <f t="shared" si="113"/>
        <v>0</v>
      </c>
      <c r="Y107" s="164">
        <f t="shared" si="113"/>
        <v>0</v>
      </c>
      <c r="Z107" s="164">
        <f t="shared" si="113"/>
        <v>0</v>
      </c>
      <c r="AA107" s="164">
        <f t="shared" si="113"/>
        <v>0</v>
      </c>
      <c r="AB107" s="97">
        <f>SUM(P107:AA107)</f>
        <v>0</v>
      </c>
      <c r="AC107" s="157"/>
      <c r="AD107" s="164">
        <f>IF(OR(AD132="",AD132="x"),0,IF(AND(AD98&lt;=20,AD101&gt;=85),(((AD101*0.9235)-85)/2),IF(AND(AD98&gt;20,AD101&gt;65),(((AD101*0.9235)-65)/2),0)))</f>
        <v>0</v>
      </c>
      <c r="AE107" s="166">
        <f t="shared" ref="AE107:AO107" si="114">IF(OR(AE132="",AE132="x"),0,IF(AND(AE98&lt;=20,AE101&gt;=85),(((AE101*0.9235)-85)/2),IF(AND(AE98&gt;20,AE101&gt;65),(((AE101*0.9235)-65)/2),0)))</f>
        <v>0</v>
      </c>
      <c r="AF107" s="166">
        <f t="shared" si="114"/>
        <v>0</v>
      </c>
      <c r="AG107" s="166">
        <f t="shared" si="114"/>
        <v>0</v>
      </c>
      <c r="AH107" s="166">
        <f t="shared" si="114"/>
        <v>0</v>
      </c>
      <c r="AI107" s="166">
        <f t="shared" si="114"/>
        <v>0</v>
      </c>
      <c r="AJ107" s="166">
        <f t="shared" si="114"/>
        <v>0</v>
      </c>
      <c r="AK107" s="166">
        <f t="shared" si="114"/>
        <v>0</v>
      </c>
      <c r="AL107" s="166">
        <f t="shared" si="114"/>
        <v>0</v>
      </c>
      <c r="AM107" s="166">
        <f t="shared" si="114"/>
        <v>0</v>
      </c>
      <c r="AN107" s="166">
        <f t="shared" si="114"/>
        <v>0</v>
      </c>
      <c r="AO107" s="166">
        <f t="shared" si="114"/>
        <v>0</v>
      </c>
      <c r="AP107" s="97">
        <f>SUM(AD107:AO107)</f>
        <v>0</v>
      </c>
      <c r="AQ107" s="157"/>
      <c r="AR107" s="1"/>
      <c r="AS107" s="1"/>
      <c r="AT107" s="1"/>
      <c r="AU107" s="1"/>
      <c r="AV107" s="1"/>
      <c r="AW107" s="1"/>
      <c r="AX107" s="1"/>
      <c r="AY107" s="1"/>
      <c r="AZ107" s="1"/>
      <c r="BA107" s="1"/>
      <c r="BB107" s="1"/>
      <c r="BC107" s="1"/>
      <c r="BD107" s="1"/>
      <c r="BE107" s="157"/>
      <c r="BF107" s="1"/>
      <c r="BG107" s="1"/>
      <c r="BH107" s="1"/>
      <c r="BI107" s="1"/>
      <c r="BJ107" s="1"/>
      <c r="BK107" s="1"/>
      <c r="BL107" s="1"/>
      <c r="BM107" s="1"/>
      <c r="BN107" s="1"/>
      <c r="BO107" s="1"/>
      <c r="BP107" s="1"/>
      <c r="BQ107" s="1"/>
      <c r="BR107" s="1"/>
      <c r="BS107" s="90"/>
      <c r="BT107" s="91"/>
      <c r="BU107" s="91"/>
      <c r="BV107" s="91"/>
      <c r="BW107" s="91"/>
      <c r="BX107" s="91"/>
      <c r="BY107" s="91"/>
      <c r="BZ107" s="91"/>
      <c r="CA107" s="91"/>
      <c r="CB107" s="91"/>
      <c r="CC107" s="91"/>
      <c r="CD107" s="91"/>
      <c r="CE107" s="91"/>
      <c r="CF107" s="91"/>
      <c r="CG107" s="91"/>
      <c r="CH107" s="91"/>
      <c r="CI107" s="91"/>
      <c r="CJ107" s="91"/>
      <c r="CK107" s="91"/>
      <c r="CL107" s="91"/>
      <c r="CM107" s="91"/>
      <c r="CN107" s="91"/>
      <c r="CO107" s="91"/>
      <c r="CP107" s="91"/>
      <c r="CQ107" s="91"/>
      <c r="CR107" s="91"/>
      <c r="CS107" s="91"/>
      <c r="CT107" s="91"/>
      <c r="CU107" s="91"/>
      <c r="CV107" s="91"/>
      <c r="CW107" s="91"/>
      <c r="CX107" s="91"/>
      <c r="CY107" s="91"/>
      <c r="CZ107" s="91"/>
      <c r="DA107" s="91"/>
      <c r="DB107" s="91"/>
      <c r="DC107" s="91"/>
      <c r="DD107" s="91"/>
      <c r="DE107" s="91"/>
      <c r="DF107" s="91"/>
      <c r="DG107" s="91"/>
      <c r="DH107" s="91"/>
      <c r="DI107" s="91"/>
      <c r="DJ107" s="91"/>
      <c r="DK107" s="91"/>
      <c r="DL107" s="91"/>
      <c r="DM107" s="91"/>
      <c r="DN107" s="91"/>
      <c r="DO107" s="91"/>
      <c r="DP107" s="91"/>
      <c r="DQ107" s="91"/>
      <c r="DR107" s="91"/>
      <c r="DS107" s="91"/>
      <c r="DT107" s="91"/>
      <c r="DU107" s="91"/>
      <c r="DV107" s="91"/>
      <c r="DW107" s="91"/>
      <c r="DX107" s="91"/>
      <c r="DY107" s="91"/>
      <c r="DZ107" s="91"/>
      <c r="EA107" s="91"/>
      <c r="EB107" s="91"/>
      <c r="EC107" s="91"/>
      <c r="ED107" s="91"/>
      <c r="EE107" s="91"/>
      <c r="EF107" s="91"/>
      <c r="EG107" s="91"/>
      <c r="EH107" s="91"/>
      <c r="EI107" s="91"/>
      <c r="EJ107" s="91"/>
      <c r="EK107" s="91"/>
      <c r="EL107" s="91"/>
      <c r="EM107" s="91"/>
      <c r="EN107" s="91"/>
      <c r="EO107" s="91"/>
      <c r="EP107" s="91"/>
      <c r="EQ107" s="91"/>
      <c r="ER107" s="91"/>
      <c r="ES107" s="91"/>
      <c r="ET107" s="91"/>
      <c r="EU107" s="91"/>
      <c r="EV107" s="91"/>
      <c r="EW107" s="91"/>
      <c r="EX107" s="91"/>
      <c r="EY107" s="91"/>
    </row>
    <row r="108" spans="1:155" s="92" customFormat="1" ht="15" customHeight="1" thickBot="1" x14ac:dyDescent="0.35">
      <c r="A108" s="203" t="s">
        <v>108</v>
      </c>
      <c r="B108" s="208">
        <f t="shared" ref="B108:M108" si="115">B54</f>
        <v>0</v>
      </c>
      <c r="C108" s="209">
        <f t="shared" si="115"/>
        <v>0</v>
      </c>
      <c r="D108" s="209">
        <f t="shared" si="115"/>
        <v>0</v>
      </c>
      <c r="E108" s="209">
        <f t="shared" si="115"/>
        <v>0</v>
      </c>
      <c r="F108" s="209">
        <f t="shared" si="115"/>
        <v>0</v>
      </c>
      <c r="G108" s="209">
        <f t="shared" si="115"/>
        <v>0</v>
      </c>
      <c r="H108" s="209">
        <f t="shared" si="115"/>
        <v>0</v>
      </c>
      <c r="I108" s="209">
        <f t="shared" si="115"/>
        <v>0</v>
      </c>
      <c r="J108" s="209">
        <f t="shared" si="115"/>
        <v>0</v>
      </c>
      <c r="K108" s="209">
        <f t="shared" si="115"/>
        <v>0</v>
      </c>
      <c r="L108" s="209">
        <f t="shared" si="115"/>
        <v>0</v>
      </c>
      <c r="M108" s="209">
        <f t="shared" si="115"/>
        <v>0</v>
      </c>
      <c r="N108" s="210">
        <f>SUM(B108:M108)</f>
        <v>0</v>
      </c>
      <c r="O108" s="90"/>
      <c r="P108" s="208">
        <f t="shared" ref="P108:AA108" si="116">P54</f>
        <v>0</v>
      </c>
      <c r="Q108" s="209">
        <f t="shared" si="116"/>
        <v>0</v>
      </c>
      <c r="R108" s="209">
        <f t="shared" si="116"/>
        <v>0</v>
      </c>
      <c r="S108" s="209">
        <f t="shared" si="116"/>
        <v>0</v>
      </c>
      <c r="T108" s="209">
        <f t="shared" si="116"/>
        <v>0</v>
      </c>
      <c r="U108" s="209">
        <f t="shared" si="116"/>
        <v>0</v>
      </c>
      <c r="V108" s="209">
        <f t="shared" si="116"/>
        <v>0</v>
      </c>
      <c r="W108" s="209">
        <f t="shared" si="116"/>
        <v>0</v>
      </c>
      <c r="X108" s="209">
        <f t="shared" si="116"/>
        <v>0</v>
      </c>
      <c r="Y108" s="209">
        <f t="shared" si="116"/>
        <v>0</v>
      </c>
      <c r="Z108" s="209">
        <f t="shared" si="116"/>
        <v>0</v>
      </c>
      <c r="AA108" s="209">
        <f t="shared" si="116"/>
        <v>0</v>
      </c>
      <c r="AB108" s="97">
        <f>SUM(P108:AA108)</f>
        <v>0</v>
      </c>
      <c r="AC108" s="157"/>
      <c r="AD108" s="208">
        <f t="shared" ref="AD108:AO108" si="117">AD54</f>
        <v>0</v>
      </c>
      <c r="AE108" s="209">
        <f t="shared" si="117"/>
        <v>0</v>
      </c>
      <c r="AF108" s="209">
        <f t="shared" si="117"/>
        <v>0</v>
      </c>
      <c r="AG108" s="209">
        <f t="shared" si="117"/>
        <v>0</v>
      </c>
      <c r="AH108" s="209">
        <f t="shared" si="117"/>
        <v>0</v>
      </c>
      <c r="AI108" s="209">
        <f t="shared" si="117"/>
        <v>0</v>
      </c>
      <c r="AJ108" s="209">
        <f t="shared" si="117"/>
        <v>0</v>
      </c>
      <c r="AK108" s="209">
        <f t="shared" si="117"/>
        <v>0</v>
      </c>
      <c r="AL108" s="209">
        <f t="shared" si="117"/>
        <v>0</v>
      </c>
      <c r="AM108" s="209">
        <f t="shared" si="117"/>
        <v>0</v>
      </c>
      <c r="AN108" s="209">
        <f t="shared" si="117"/>
        <v>0</v>
      </c>
      <c r="AO108" s="209">
        <f t="shared" si="117"/>
        <v>0</v>
      </c>
      <c r="AP108" s="97">
        <f>SUM(AD108:AO108)</f>
        <v>0</v>
      </c>
      <c r="AQ108" s="157"/>
      <c r="AR108" s="1"/>
      <c r="AS108" s="1"/>
      <c r="AT108" s="1"/>
      <c r="AU108" s="1"/>
      <c r="AV108" s="1"/>
      <c r="AW108" s="1"/>
      <c r="AX108" s="1"/>
      <c r="AY108" s="1"/>
      <c r="AZ108" s="1"/>
      <c r="BA108" s="1"/>
      <c r="BB108" s="1"/>
      <c r="BC108" s="1"/>
      <c r="BD108" s="1"/>
      <c r="BE108" s="157"/>
      <c r="BF108" s="1"/>
      <c r="BG108" s="1"/>
      <c r="BH108" s="1"/>
      <c r="BI108" s="1"/>
      <c r="BJ108" s="1"/>
      <c r="BK108" s="1"/>
      <c r="BL108" s="1"/>
      <c r="BM108" s="1"/>
      <c r="BN108" s="1"/>
      <c r="BO108" s="1"/>
      <c r="BP108" s="1"/>
      <c r="BQ108" s="1"/>
      <c r="BR108" s="1"/>
      <c r="BS108" s="90"/>
      <c r="BT108" s="91"/>
      <c r="BU108" s="91"/>
      <c r="BV108" s="91"/>
      <c r="BW108" s="91"/>
      <c r="BX108" s="91"/>
      <c r="BY108" s="91"/>
      <c r="BZ108" s="91"/>
      <c r="CA108" s="91"/>
      <c r="CB108" s="91"/>
      <c r="CC108" s="91"/>
      <c r="CD108" s="91"/>
      <c r="CE108" s="91"/>
      <c r="CF108" s="91"/>
      <c r="CG108" s="91"/>
      <c r="CH108" s="91"/>
      <c r="CI108" s="91"/>
      <c r="CJ108" s="91"/>
      <c r="CK108" s="91"/>
      <c r="CL108" s="91"/>
      <c r="CM108" s="91"/>
      <c r="CN108" s="91"/>
      <c r="CO108" s="91"/>
      <c r="CP108" s="91"/>
      <c r="CQ108" s="91"/>
      <c r="CR108" s="91"/>
      <c r="CS108" s="91"/>
      <c r="CT108" s="91"/>
      <c r="CU108" s="91"/>
      <c r="CV108" s="91"/>
      <c r="CW108" s="91"/>
      <c r="CX108" s="91"/>
      <c r="CY108" s="91"/>
      <c r="CZ108" s="91"/>
      <c r="DA108" s="91"/>
      <c r="DB108" s="91"/>
      <c r="DC108" s="91"/>
      <c r="DD108" s="91"/>
      <c r="DE108" s="91"/>
      <c r="DF108" s="91"/>
      <c r="DG108" s="91"/>
      <c r="DH108" s="91"/>
      <c r="DI108" s="91"/>
      <c r="DJ108" s="91"/>
      <c r="DK108" s="91"/>
      <c r="DL108" s="91"/>
      <c r="DM108" s="91"/>
      <c r="DN108" s="91"/>
      <c r="DO108" s="91"/>
      <c r="DP108" s="91"/>
      <c r="DQ108" s="91"/>
      <c r="DR108" s="91"/>
      <c r="DS108" s="91"/>
      <c r="DT108" s="91"/>
      <c r="DU108" s="91"/>
      <c r="DV108" s="91"/>
      <c r="DW108" s="91"/>
      <c r="DX108" s="91"/>
      <c r="DY108" s="91"/>
      <c r="DZ108" s="91"/>
      <c r="EA108" s="91"/>
      <c r="EB108" s="91"/>
      <c r="EC108" s="91"/>
      <c r="ED108" s="91"/>
      <c r="EE108" s="91"/>
      <c r="EF108" s="91"/>
      <c r="EG108" s="91"/>
      <c r="EH108" s="91"/>
      <c r="EI108" s="91"/>
      <c r="EJ108" s="91"/>
      <c r="EK108" s="91"/>
      <c r="EL108" s="91"/>
      <c r="EM108" s="91"/>
      <c r="EN108" s="91"/>
      <c r="EO108" s="91"/>
      <c r="EP108" s="91"/>
      <c r="EQ108" s="91"/>
      <c r="ER108" s="91"/>
      <c r="ES108" s="91"/>
      <c r="ET108" s="91"/>
      <c r="EU108" s="91"/>
      <c r="EV108" s="91"/>
      <c r="EW108" s="91"/>
      <c r="EX108" s="91"/>
      <c r="EY108" s="91"/>
    </row>
    <row r="109" spans="1:155" s="101" customFormat="1" ht="16.2" thickBot="1" x14ac:dyDescent="0.35">
      <c r="A109" s="206" t="s">
        <v>98</v>
      </c>
      <c r="B109" s="386">
        <f t="shared" ref="B109:M109" si="118">B83*0.1</f>
        <v>0</v>
      </c>
      <c r="C109" s="387">
        <f t="shared" si="118"/>
        <v>0</v>
      </c>
      <c r="D109" s="387">
        <f t="shared" si="118"/>
        <v>0</v>
      </c>
      <c r="E109" s="387">
        <f t="shared" si="118"/>
        <v>0</v>
      </c>
      <c r="F109" s="387">
        <f t="shared" si="118"/>
        <v>0</v>
      </c>
      <c r="G109" s="387">
        <f t="shared" si="118"/>
        <v>0</v>
      </c>
      <c r="H109" s="387">
        <f t="shared" si="118"/>
        <v>0</v>
      </c>
      <c r="I109" s="387">
        <f t="shared" si="118"/>
        <v>0</v>
      </c>
      <c r="J109" s="387">
        <f t="shared" si="118"/>
        <v>0</v>
      </c>
      <c r="K109" s="387">
        <f t="shared" si="118"/>
        <v>0</v>
      </c>
      <c r="L109" s="387">
        <f t="shared" si="118"/>
        <v>0</v>
      </c>
      <c r="M109" s="388">
        <f t="shared" si="118"/>
        <v>0</v>
      </c>
      <c r="N109" s="349">
        <f>SUM(B109:M109)</f>
        <v>0</v>
      </c>
      <c r="O109" s="90"/>
      <c r="P109" s="389">
        <f t="shared" ref="P109:AA109" si="119">P83*0.1</f>
        <v>0</v>
      </c>
      <c r="Q109" s="390">
        <f t="shared" si="119"/>
        <v>0</v>
      </c>
      <c r="R109" s="390">
        <f t="shared" si="119"/>
        <v>0</v>
      </c>
      <c r="S109" s="390">
        <f t="shared" si="119"/>
        <v>0</v>
      </c>
      <c r="T109" s="390">
        <f t="shared" si="119"/>
        <v>0</v>
      </c>
      <c r="U109" s="390">
        <f t="shared" si="119"/>
        <v>0</v>
      </c>
      <c r="V109" s="390">
        <f t="shared" si="119"/>
        <v>0</v>
      </c>
      <c r="W109" s="390">
        <f t="shared" si="119"/>
        <v>0</v>
      </c>
      <c r="X109" s="390">
        <f t="shared" si="119"/>
        <v>0</v>
      </c>
      <c r="Y109" s="390">
        <f t="shared" si="119"/>
        <v>0</v>
      </c>
      <c r="Z109" s="390">
        <f t="shared" si="119"/>
        <v>0</v>
      </c>
      <c r="AA109" s="391">
        <f t="shared" si="119"/>
        <v>0</v>
      </c>
      <c r="AB109" s="349">
        <f>SUM(P109:AA109)</f>
        <v>0</v>
      </c>
      <c r="AC109" s="90"/>
      <c r="AD109" s="358">
        <f t="shared" ref="AD109:AO109" si="120">AD83*0.1</f>
        <v>0</v>
      </c>
      <c r="AE109" s="359">
        <f t="shared" si="120"/>
        <v>0</v>
      </c>
      <c r="AF109" s="359">
        <f t="shared" si="120"/>
        <v>0</v>
      </c>
      <c r="AG109" s="359">
        <f t="shared" si="120"/>
        <v>0</v>
      </c>
      <c r="AH109" s="359">
        <f t="shared" si="120"/>
        <v>0</v>
      </c>
      <c r="AI109" s="359">
        <f t="shared" si="120"/>
        <v>0</v>
      </c>
      <c r="AJ109" s="359">
        <f t="shared" si="120"/>
        <v>0</v>
      </c>
      <c r="AK109" s="359">
        <f t="shared" si="120"/>
        <v>0</v>
      </c>
      <c r="AL109" s="359">
        <f t="shared" si="120"/>
        <v>0</v>
      </c>
      <c r="AM109" s="359">
        <f t="shared" si="120"/>
        <v>0</v>
      </c>
      <c r="AN109" s="359">
        <f t="shared" si="120"/>
        <v>0</v>
      </c>
      <c r="AO109" s="360">
        <f t="shared" si="120"/>
        <v>0</v>
      </c>
      <c r="AP109" s="349">
        <f>SUM(AD109:AO109)</f>
        <v>0</v>
      </c>
      <c r="AQ109" s="90"/>
      <c r="AR109" s="1"/>
      <c r="AS109" s="1"/>
      <c r="AT109" s="1"/>
      <c r="AU109" s="1"/>
      <c r="AV109" s="1"/>
      <c r="AW109" s="1"/>
      <c r="AX109" s="1"/>
      <c r="AY109" s="1"/>
      <c r="AZ109" s="1"/>
      <c r="BA109" s="1"/>
      <c r="BB109" s="1"/>
      <c r="BC109" s="1"/>
      <c r="BD109" s="1"/>
      <c r="BE109" s="90"/>
      <c r="BF109" s="1"/>
      <c r="BG109" s="1"/>
      <c r="BH109" s="1"/>
      <c r="BI109" s="1"/>
      <c r="BJ109" s="1"/>
      <c r="BK109" s="1"/>
      <c r="BL109" s="1"/>
      <c r="BM109" s="1"/>
      <c r="BN109" s="1"/>
      <c r="BO109" s="1"/>
      <c r="BP109" s="1"/>
      <c r="BQ109" s="1"/>
      <c r="BR109" s="1"/>
      <c r="BS109" s="90"/>
      <c r="BT109" s="91"/>
      <c r="BU109" s="91"/>
      <c r="BV109" s="91"/>
      <c r="BW109" s="91"/>
      <c r="BX109" s="91"/>
      <c r="BY109" s="91"/>
      <c r="BZ109" s="91"/>
      <c r="CA109" s="91"/>
      <c r="CB109" s="91"/>
      <c r="CC109" s="91"/>
      <c r="CD109" s="91"/>
      <c r="CE109" s="91"/>
      <c r="CF109" s="91"/>
      <c r="CG109" s="91"/>
      <c r="CH109" s="91"/>
      <c r="CI109" s="91"/>
      <c r="CJ109" s="91"/>
      <c r="CK109" s="91"/>
      <c r="CL109" s="91"/>
      <c r="CM109" s="91"/>
      <c r="CN109" s="91"/>
      <c r="CO109" s="91"/>
      <c r="CP109" s="91"/>
      <c r="CQ109" s="91"/>
      <c r="CR109" s="91"/>
      <c r="CS109" s="91"/>
      <c r="CT109" s="91"/>
      <c r="CU109" s="91"/>
      <c r="CV109" s="91"/>
      <c r="CW109" s="91"/>
      <c r="CX109" s="91"/>
      <c r="CY109" s="91"/>
      <c r="CZ109" s="91"/>
      <c r="DA109" s="91"/>
      <c r="DB109" s="91"/>
      <c r="DC109" s="91"/>
      <c r="DD109" s="91"/>
      <c r="DE109" s="91"/>
      <c r="DF109" s="91"/>
      <c r="DG109" s="91"/>
      <c r="DH109" s="91"/>
      <c r="DI109" s="91"/>
      <c r="DJ109" s="91"/>
      <c r="DK109" s="91"/>
      <c r="DL109" s="91"/>
      <c r="DM109" s="91"/>
      <c r="DN109" s="91"/>
      <c r="DO109" s="91"/>
      <c r="DP109" s="91"/>
      <c r="DQ109" s="91"/>
      <c r="DR109" s="91"/>
      <c r="DS109" s="91"/>
      <c r="DT109" s="91"/>
      <c r="DU109" s="91"/>
      <c r="DV109" s="91"/>
      <c r="DW109" s="91"/>
      <c r="DX109" s="91"/>
      <c r="DY109" s="91"/>
      <c r="DZ109" s="91"/>
      <c r="EA109" s="91"/>
      <c r="EB109" s="91"/>
      <c r="EC109" s="91"/>
      <c r="ED109" s="91"/>
      <c r="EE109" s="91"/>
      <c r="EF109" s="91"/>
      <c r="EG109" s="91"/>
      <c r="EH109" s="91"/>
      <c r="EI109" s="91"/>
      <c r="EJ109" s="91"/>
      <c r="EK109" s="91"/>
      <c r="EL109" s="91"/>
      <c r="EM109" s="91"/>
      <c r="EN109" s="91"/>
      <c r="EO109" s="91"/>
      <c r="EP109" s="91"/>
      <c r="EQ109" s="91"/>
      <c r="ER109" s="91"/>
      <c r="ES109" s="91"/>
      <c r="ET109" s="91"/>
      <c r="EU109" s="91"/>
      <c r="EV109" s="91"/>
      <c r="EW109" s="91"/>
      <c r="EX109" s="91"/>
      <c r="EY109" s="91"/>
    </row>
    <row r="110" spans="1:155" s="92" customFormat="1" ht="15.6" x14ac:dyDescent="0.3">
      <c r="A110" s="118" t="s">
        <v>35</v>
      </c>
      <c r="B110" s="342">
        <f t="shared" ref="B110:N110" si="121">SUM(B105:B109)</f>
        <v>0</v>
      </c>
      <c r="C110" s="342">
        <f t="shared" si="121"/>
        <v>0</v>
      </c>
      <c r="D110" s="342">
        <f t="shared" si="121"/>
        <v>0</v>
      </c>
      <c r="E110" s="342">
        <f t="shared" si="121"/>
        <v>0</v>
      </c>
      <c r="F110" s="342">
        <f t="shared" si="121"/>
        <v>0</v>
      </c>
      <c r="G110" s="342">
        <f t="shared" si="121"/>
        <v>0</v>
      </c>
      <c r="H110" s="342">
        <f t="shared" si="121"/>
        <v>0</v>
      </c>
      <c r="I110" s="342">
        <f t="shared" si="121"/>
        <v>0</v>
      </c>
      <c r="J110" s="342">
        <f t="shared" si="121"/>
        <v>0</v>
      </c>
      <c r="K110" s="342">
        <f t="shared" si="121"/>
        <v>0</v>
      </c>
      <c r="L110" s="342">
        <f t="shared" si="121"/>
        <v>0</v>
      </c>
      <c r="M110" s="342">
        <f t="shared" si="121"/>
        <v>0</v>
      </c>
      <c r="N110" s="121">
        <f t="shared" si="121"/>
        <v>0</v>
      </c>
      <c r="O110" s="109"/>
      <c r="P110" s="127">
        <f t="shared" ref="P110:AB110" si="122">SUM(P105:P109)</f>
        <v>0</v>
      </c>
      <c r="Q110" s="342">
        <f t="shared" si="122"/>
        <v>0</v>
      </c>
      <c r="R110" s="342">
        <f t="shared" si="122"/>
        <v>0</v>
      </c>
      <c r="S110" s="342">
        <f t="shared" si="122"/>
        <v>0</v>
      </c>
      <c r="T110" s="342">
        <f t="shared" si="122"/>
        <v>0</v>
      </c>
      <c r="U110" s="342">
        <f t="shared" si="122"/>
        <v>0</v>
      </c>
      <c r="V110" s="342">
        <f t="shared" si="122"/>
        <v>0</v>
      </c>
      <c r="W110" s="342">
        <f t="shared" si="122"/>
        <v>0</v>
      </c>
      <c r="X110" s="342">
        <f t="shared" si="122"/>
        <v>0</v>
      </c>
      <c r="Y110" s="342">
        <f t="shared" si="122"/>
        <v>0</v>
      </c>
      <c r="Z110" s="342">
        <f t="shared" si="122"/>
        <v>0</v>
      </c>
      <c r="AA110" s="342">
        <f t="shared" si="122"/>
        <v>0</v>
      </c>
      <c r="AB110" s="121">
        <f t="shared" si="122"/>
        <v>0</v>
      </c>
      <c r="AC110" s="108"/>
      <c r="AD110" s="342">
        <f t="shared" ref="AD110:AP110" si="123">SUM(AD105:AD109)</f>
        <v>0</v>
      </c>
      <c r="AE110" s="342">
        <f t="shared" si="123"/>
        <v>0</v>
      </c>
      <c r="AF110" s="342">
        <f t="shared" si="123"/>
        <v>0</v>
      </c>
      <c r="AG110" s="342">
        <f t="shared" si="123"/>
        <v>0</v>
      </c>
      <c r="AH110" s="342">
        <f t="shared" si="123"/>
        <v>0</v>
      </c>
      <c r="AI110" s="342">
        <f t="shared" si="123"/>
        <v>0</v>
      </c>
      <c r="AJ110" s="342">
        <f t="shared" si="123"/>
        <v>0</v>
      </c>
      <c r="AK110" s="342">
        <f t="shared" si="123"/>
        <v>0</v>
      </c>
      <c r="AL110" s="342">
        <f t="shared" si="123"/>
        <v>0</v>
      </c>
      <c r="AM110" s="342">
        <f t="shared" si="123"/>
        <v>0</v>
      </c>
      <c r="AN110" s="342">
        <f t="shared" si="123"/>
        <v>0</v>
      </c>
      <c r="AO110" s="342">
        <f t="shared" si="123"/>
        <v>0</v>
      </c>
      <c r="AP110" s="121">
        <f t="shared" si="123"/>
        <v>0</v>
      </c>
      <c r="AQ110" s="108"/>
      <c r="AR110" s="1"/>
      <c r="AS110" s="1"/>
      <c r="AT110" s="1"/>
      <c r="AU110" s="1"/>
      <c r="AV110" s="1"/>
      <c r="AW110" s="1"/>
      <c r="AX110" s="1"/>
      <c r="AY110" s="1"/>
      <c r="AZ110" s="1"/>
      <c r="BA110" s="1"/>
      <c r="BB110" s="1"/>
      <c r="BC110" s="1"/>
      <c r="BD110" s="1"/>
      <c r="BE110" s="108"/>
      <c r="BF110" s="1"/>
      <c r="BG110" s="1"/>
      <c r="BH110" s="1"/>
      <c r="BI110" s="1"/>
      <c r="BJ110" s="1"/>
      <c r="BK110" s="1"/>
      <c r="BL110" s="1"/>
      <c r="BM110" s="1"/>
      <c r="BN110" s="1"/>
      <c r="BO110" s="1"/>
      <c r="BP110" s="1"/>
      <c r="BQ110" s="1"/>
      <c r="BR110" s="1"/>
      <c r="BS110" s="109"/>
      <c r="BT110" s="91"/>
      <c r="BU110" s="91"/>
      <c r="BV110" s="91"/>
      <c r="BW110" s="91"/>
      <c r="BX110" s="91"/>
      <c r="BY110" s="91"/>
      <c r="BZ110" s="91"/>
      <c r="CA110" s="91"/>
      <c r="CB110" s="91"/>
      <c r="CC110" s="91"/>
      <c r="CD110" s="91"/>
      <c r="CE110" s="91"/>
      <c r="CF110" s="91"/>
      <c r="CG110" s="91"/>
      <c r="CH110" s="91"/>
      <c r="CI110" s="91"/>
      <c r="CJ110" s="91"/>
      <c r="CK110" s="91"/>
      <c r="CL110" s="91"/>
      <c r="CM110" s="91"/>
      <c r="CN110" s="91"/>
      <c r="CO110" s="91"/>
      <c r="CP110" s="91"/>
      <c r="CQ110" s="91"/>
      <c r="CR110" s="91"/>
      <c r="CS110" s="91"/>
      <c r="CT110" s="91"/>
      <c r="CU110" s="91"/>
      <c r="CV110" s="91"/>
      <c r="CW110" s="91"/>
      <c r="CX110" s="91"/>
      <c r="CY110" s="91"/>
      <c r="CZ110" s="91"/>
      <c r="DA110" s="91"/>
      <c r="DB110" s="91"/>
      <c r="DC110" s="91"/>
      <c r="DD110" s="91"/>
      <c r="DE110" s="91"/>
      <c r="DF110" s="91"/>
      <c r="DG110" s="91"/>
      <c r="DH110" s="91"/>
      <c r="DI110" s="91"/>
      <c r="DJ110" s="91"/>
      <c r="DK110" s="91"/>
      <c r="DL110" s="91"/>
      <c r="DM110" s="91"/>
      <c r="DN110" s="91"/>
      <c r="DO110" s="91"/>
      <c r="DP110" s="91"/>
      <c r="DQ110" s="91"/>
      <c r="DR110" s="91"/>
      <c r="DS110" s="91"/>
      <c r="DT110" s="91"/>
      <c r="DU110" s="91"/>
      <c r="DV110" s="91"/>
      <c r="DW110" s="91"/>
      <c r="DX110" s="91"/>
      <c r="DY110" s="91"/>
      <c r="DZ110" s="91"/>
      <c r="EA110" s="91"/>
      <c r="EB110" s="91"/>
      <c r="EC110" s="91"/>
      <c r="ED110" s="91"/>
      <c r="EE110" s="91"/>
      <c r="EF110" s="91"/>
      <c r="EG110" s="91"/>
      <c r="EH110" s="91"/>
      <c r="EI110" s="91"/>
      <c r="EJ110" s="91"/>
      <c r="EK110" s="91"/>
      <c r="EL110" s="91"/>
      <c r="EM110" s="91"/>
      <c r="EN110" s="91"/>
      <c r="EO110" s="91"/>
      <c r="EP110" s="91"/>
      <c r="EQ110" s="91"/>
      <c r="ER110" s="91"/>
      <c r="ES110" s="91"/>
      <c r="ET110" s="91"/>
      <c r="EU110" s="91"/>
      <c r="EV110" s="91"/>
      <c r="EW110" s="91"/>
      <c r="EX110" s="91"/>
      <c r="EY110" s="91"/>
    </row>
    <row r="111" spans="1:155" s="87" customFormat="1" ht="8.25" customHeight="1" x14ac:dyDescent="0.3">
      <c r="A111" s="122"/>
      <c r="B111" s="123"/>
      <c r="C111" s="123"/>
      <c r="D111" s="123"/>
      <c r="E111" s="123"/>
      <c r="F111" s="123"/>
      <c r="G111" s="123"/>
      <c r="H111" s="123"/>
      <c r="I111" s="123"/>
      <c r="J111" s="123"/>
      <c r="K111" s="123"/>
      <c r="L111" s="123"/>
      <c r="M111" s="123"/>
      <c r="N111" s="124"/>
      <c r="O111" s="109"/>
      <c r="P111" s="123"/>
      <c r="Q111" s="123"/>
      <c r="R111" s="123"/>
      <c r="S111" s="123"/>
      <c r="T111" s="123"/>
      <c r="U111" s="123"/>
      <c r="V111" s="123"/>
      <c r="W111" s="123"/>
      <c r="X111" s="123"/>
      <c r="Y111" s="123"/>
      <c r="Z111" s="123"/>
      <c r="AA111" s="123"/>
      <c r="AB111" s="124"/>
      <c r="AC111" s="108"/>
      <c r="AD111" s="123"/>
      <c r="AE111" s="123"/>
      <c r="AF111" s="123"/>
      <c r="AG111" s="123"/>
      <c r="AH111" s="123"/>
      <c r="AI111" s="123"/>
      <c r="AJ111" s="123"/>
      <c r="AK111" s="123"/>
      <c r="AL111" s="123"/>
      <c r="AM111" s="123"/>
      <c r="AN111" s="123"/>
      <c r="AO111" s="123"/>
      <c r="AP111" s="202"/>
      <c r="AQ111" s="108"/>
      <c r="AR111" s="1"/>
      <c r="AS111" s="1"/>
      <c r="AT111" s="1"/>
      <c r="AU111" s="1"/>
      <c r="AV111" s="1"/>
      <c r="AW111" s="1"/>
      <c r="AX111" s="1"/>
      <c r="AY111" s="1"/>
      <c r="AZ111" s="1"/>
      <c r="BA111" s="1"/>
      <c r="BB111" s="1"/>
      <c r="BC111" s="1"/>
      <c r="BD111" s="1"/>
      <c r="BE111" s="108"/>
      <c r="BF111" s="1"/>
      <c r="BG111" s="1"/>
      <c r="BH111" s="1"/>
      <c r="BI111" s="1"/>
      <c r="BJ111" s="1"/>
      <c r="BK111" s="1"/>
      <c r="BL111" s="1"/>
      <c r="BM111" s="1"/>
      <c r="BN111" s="1"/>
      <c r="BO111" s="1"/>
      <c r="BP111" s="1"/>
      <c r="BQ111" s="1"/>
      <c r="BR111" s="1"/>
      <c r="BS111" s="109"/>
      <c r="BT111" s="114"/>
      <c r="BU111" s="114"/>
      <c r="BV111" s="114"/>
      <c r="BW111" s="114"/>
      <c r="BX111" s="114"/>
      <c r="BY111" s="114"/>
      <c r="BZ111" s="114"/>
      <c r="CA111" s="114"/>
      <c r="CB111" s="114"/>
      <c r="CC111" s="114"/>
      <c r="CD111" s="114"/>
      <c r="CE111" s="114"/>
      <c r="CF111" s="114"/>
      <c r="CG111" s="114"/>
      <c r="CH111" s="114"/>
      <c r="CI111" s="114"/>
      <c r="CJ111" s="114"/>
      <c r="CK111" s="114"/>
      <c r="CL111" s="114"/>
      <c r="CM111" s="114"/>
      <c r="CN111" s="114"/>
      <c r="CO111" s="114"/>
      <c r="CP111" s="114"/>
      <c r="CQ111" s="114"/>
      <c r="CR111" s="114"/>
      <c r="CS111" s="114"/>
      <c r="CT111" s="114"/>
      <c r="CU111" s="114"/>
      <c r="CV111" s="114"/>
      <c r="CW111" s="114"/>
      <c r="CX111" s="114"/>
      <c r="CY111" s="114"/>
      <c r="CZ111" s="114"/>
      <c r="DA111" s="114"/>
      <c r="DB111" s="114"/>
      <c r="DC111" s="114"/>
      <c r="DD111" s="114"/>
      <c r="DE111" s="114"/>
      <c r="DF111" s="114"/>
      <c r="DG111" s="114"/>
      <c r="DH111" s="114"/>
      <c r="DI111" s="114"/>
      <c r="DJ111" s="114"/>
      <c r="DK111" s="114"/>
      <c r="DL111" s="114"/>
      <c r="DM111" s="114"/>
      <c r="DN111" s="114"/>
      <c r="DO111" s="114"/>
      <c r="DP111" s="114"/>
      <c r="DQ111" s="114"/>
      <c r="DR111" s="114"/>
      <c r="DS111" s="114"/>
      <c r="DT111" s="114"/>
      <c r="DU111" s="114"/>
      <c r="DV111" s="114"/>
      <c r="DW111" s="114"/>
      <c r="DX111" s="114"/>
      <c r="DY111" s="114"/>
      <c r="DZ111" s="114"/>
      <c r="EA111" s="114"/>
      <c r="EB111" s="114"/>
      <c r="EC111" s="114"/>
      <c r="ED111" s="114"/>
      <c r="EE111" s="114"/>
      <c r="EF111" s="114"/>
      <c r="EG111" s="114"/>
      <c r="EH111" s="114"/>
      <c r="EI111" s="114"/>
      <c r="EJ111" s="114"/>
      <c r="EK111" s="114"/>
      <c r="EL111" s="114"/>
      <c r="EM111" s="114"/>
      <c r="EN111" s="114"/>
      <c r="EO111" s="114"/>
      <c r="EP111" s="114"/>
      <c r="EQ111" s="114"/>
      <c r="ER111" s="114"/>
      <c r="ES111" s="114"/>
      <c r="ET111" s="114"/>
      <c r="EU111" s="114"/>
      <c r="EV111" s="114"/>
      <c r="EW111" s="114"/>
      <c r="EX111" s="114"/>
      <c r="EY111" s="114"/>
    </row>
    <row r="112" spans="1:155" s="92" customFormat="1" ht="15.6" x14ac:dyDescent="0.3">
      <c r="A112" s="137" t="s">
        <v>95</v>
      </c>
      <c r="B112" s="127">
        <f t="shared" ref="B112:N112" si="124">B102-B110</f>
        <v>0</v>
      </c>
      <c r="C112" s="127">
        <f t="shared" si="124"/>
        <v>0</v>
      </c>
      <c r="D112" s="127">
        <f t="shared" si="124"/>
        <v>0</v>
      </c>
      <c r="E112" s="127">
        <f t="shared" si="124"/>
        <v>0</v>
      </c>
      <c r="F112" s="127">
        <f t="shared" si="124"/>
        <v>0</v>
      </c>
      <c r="G112" s="127">
        <f t="shared" si="124"/>
        <v>0</v>
      </c>
      <c r="H112" s="127">
        <f t="shared" si="124"/>
        <v>0</v>
      </c>
      <c r="I112" s="127">
        <f t="shared" si="124"/>
        <v>0</v>
      </c>
      <c r="J112" s="127">
        <f t="shared" si="124"/>
        <v>0</v>
      </c>
      <c r="K112" s="127">
        <f t="shared" si="124"/>
        <v>0</v>
      </c>
      <c r="L112" s="127">
        <f t="shared" si="124"/>
        <v>0</v>
      </c>
      <c r="M112" s="127">
        <f t="shared" si="124"/>
        <v>0</v>
      </c>
      <c r="N112" s="129">
        <f t="shared" si="124"/>
        <v>0</v>
      </c>
      <c r="O112" s="109"/>
      <c r="P112" s="106">
        <f t="shared" ref="P112:AB112" si="125">P102-P110</f>
        <v>0</v>
      </c>
      <c r="Q112" s="127">
        <f t="shared" si="125"/>
        <v>0</v>
      </c>
      <c r="R112" s="127">
        <f t="shared" si="125"/>
        <v>0</v>
      </c>
      <c r="S112" s="127">
        <f t="shared" si="125"/>
        <v>0</v>
      </c>
      <c r="T112" s="127">
        <f t="shared" si="125"/>
        <v>0</v>
      </c>
      <c r="U112" s="127">
        <f t="shared" si="125"/>
        <v>0</v>
      </c>
      <c r="V112" s="127">
        <f t="shared" si="125"/>
        <v>0</v>
      </c>
      <c r="W112" s="127">
        <f t="shared" si="125"/>
        <v>0</v>
      </c>
      <c r="X112" s="127">
        <f t="shared" si="125"/>
        <v>0</v>
      </c>
      <c r="Y112" s="127">
        <f t="shared" si="125"/>
        <v>0</v>
      </c>
      <c r="Z112" s="127">
        <f t="shared" si="125"/>
        <v>0</v>
      </c>
      <c r="AA112" s="127">
        <f t="shared" si="125"/>
        <v>0</v>
      </c>
      <c r="AB112" s="129">
        <f t="shared" si="125"/>
        <v>0</v>
      </c>
      <c r="AC112" s="108"/>
      <c r="AD112" s="127">
        <f t="shared" ref="AD112:AP112" si="126">AD102-AD110</f>
        <v>0</v>
      </c>
      <c r="AE112" s="127">
        <f t="shared" si="126"/>
        <v>0</v>
      </c>
      <c r="AF112" s="127">
        <f t="shared" si="126"/>
        <v>0</v>
      </c>
      <c r="AG112" s="127">
        <f t="shared" si="126"/>
        <v>0</v>
      </c>
      <c r="AH112" s="127">
        <f t="shared" si="126"/>
        <v>0</v>
      </c>
      <c r="AI112" s="127">
        <f t="shared" si="126"/>
        <v>0</v>
      </c>
      <c r="AJ112" s="127">
        <f t="shared" si="126"/>
        <v>0</v>
      </c>
      <c r="AK112" s="127">
        <f t="shared" si="126"/>
        <v>0</v>
      </c>
      <c r="AL112" s="127">
        <f t="shared" si="126"/>
        <v>0</v>
      </c>
      <c r="AM112" s="127">
        <f t="shared" si="126"/>
        <v>0</v>
      </c>
      <c r="AN112" s="127">
        <f t="shared" si="126"/>
        <v>0</v>
      </c>
      <c r="AO112" s="127">
        <f t="shared" si="126"/>
        <v>0</v>
      </c>
      <c r="AP112" s="129">
        <f t="shared" si="126"/>
        <v>0</v>
      </c>
      <c r="AQ112" s="108"/>
      <c r="AR112" s="1"/>
      <c r="AS112" s="1"/>
      <c r="AT112" s="1"/>
      <c r="AU112" s="1"/>
      <c r="AV112" s="1"/>
      <c r="AW112" s="1"/>
      <c r="AX112" s="1"/>
      <c r="AY112" s="1"/>
      <c r="AZ112" s="1"/>
      <c r="BA112" s="1"/>
      <c r="BB112" s="1"/>
      <c r="BC112" s="1"/>
      <c r="BD112" s="1"/>
      <c r="BE112" s="108"/>
      <c r="BF112" s="1"/>
      <c r="BG112" s="1"/>
      <c r="BH112" s="1"/>
      <c r="BI112" s="1"/>
      <c r="BJ112" s="1"/>
      <c r="BK112" s="1"/>
      <c r="BL112" s="1"/>
      <c r="BM112" s="1"/>
      <c r="BN112" s="1"/>
      <c r="BO112" s="1"/>
      <c r="BP112" s="1"/>
      <c r="BQ112" s="1"/>
      <c r="BR112" s="1"/>
      <c r="BS112" s="109"/>
      <c r="BT112" s="91"/>
      <c r="BU112" s="91"/>
      <c r="BV112" s="91"/>
      <c r="BW112" s="91"/>
      <c r="BX112" s="91"/>
      <c r="BY112" s="91"/>
      <c r="BZ112" s="91"/>
      <c r="CA112" s="91"/>
      <c r="CB112" s="91"/>
      <c r="CC112" s="91"/>
      <c r="CD112" s="91"/>
      <c r="CE112" s="91"/>
      <c r="CF112" s="91"/>
      <c r="CG112" s="91"/>
      <c r="CH112" s="91"/>
      <c r="CI112" s="91"/>
      <c r="CJ112" s="91"/>
      <c r="CK112" s="91"/>
      <c r="CL112" s="91"/>
      <c r="CM112" s="91"/>
      <c r="CN112" s="91"/>
      <c r="CO112" s="91"/>
      <c r="CP112" s="91"/>
      <c r="CQ112" s="91"/>
      <c r="CR112" s="91"/>
      <c r="CS112" s="91"/>
      <c r="CT112" s="91"/>
      <c r="CU112" s="91"/>
      <c r="CV112" s="91"/>
      <c r="CW112" s="91"/>
      <c r="CX112" s="91"/>
      <c r="CY112" s="91"/>
      <c r="CZ112" s="91"/>
      <c r="DA112" s="91"/>
      <c r="DB112" s="91"/>
      <c r="DC112" s="91"/>
      <c r="DD112" s="91"/>
      <c r="DE112" s="91"/>
      <c r="DF112" s="91"/>
      <c r="DG112" s="91"/>
      <c r="DH112" s="91"/>
      <c r="DI112" s="91"/>
      <c r="DJ112" s="91"/>
      <c r="DK112" s="91"/>
      <c r="DL112" s="91"/>
      <c r="DM112" s="91"/>
      <c r="DN112" s="91"/>
      <c r="DO112" s="91"/>
      <c r="DP112" s="91"/>
      <c r="DQ112" s="91"/>
      <c r="DR112" s="91"/>
      <c r="DS112" s="91"/>
      <c r="DT112" s="91"/>
      <c r="DU112" s="91"/>
      <c r="DV112" s="91"/>
      <c r="DW112" s="91"/>
      <c r="DX112" s="91"/>
      <c r="DY112" s="91"/>
      <c r="DZ112" s="91"/>
      <c r="EA112" s="91"/>
      <c r="EB112" s="91"/>
      <c r="EC112" s="91"/>
      <c r="ED112" s="91"/>
      <c r="EE112" s="91"/>
      <c r="EF112" s="91"/>
      <c r="EG112" s="91"/>
      <c r="EH112" s="91"/>
      <c r="EI112" s="91"/>
      <c r="EJ112" s="91"/>
      <c r="EK112" s="91"/>
      <c r="EL112" s="91"/>
      <c r="EM112" s="91"/>
      <c r="EN112" s="91"/>
      <c r="EO112" s="91"/>
      <c r="EP112" s="91"/>
      <c r="EQ112" s="91"/>
      <c r="ER112" s="91"/>
      <c r="ES112" s="91"/>
      <c r="ET112" s="91"/>
      <c r="EU112" s="91"/>
      <c r="EV112" s="91"/>
      <c r="EW112" s="91"/>
      <c r="EX112" s="91"/>
      <c r="EY112" s="91"/>
    </row>
    <row r="113" spans="1:155" x14ac:dyDescent="0.25">
      <c r="AR113" s="1"/>
      <c r="AS113" s="1"/>
      <c r="AT113" s="1"/>
      <c r="AU113" s="1"/>
      <c r="AV113" s="1"/>
      <c r="AW113" s="1"/>
      <c r="AX113" s="1"/>
      <c r="AY113" s="1"/>
      <c r="AZ113" s="1"/>
      <c r="BA113" s="1"/>
      <c r="BB113" s="1"/>
      <c r="BC113" s="1"/>
      <c r="BD113" s="1"/>
      <c r="BF113" s="1"/>
      <c r="BG113" s="1"/>
      <c r="BH113" s="1"/>
      <c r="BI113" s="1"/>
      <c r="BJ113" s="1"/>
      <c r="BK113" s="1"/>
      <c r="BL113" s="1"/>
      <c r="BM113" s="1"/>
      <c r="BN113" s="1"/>
      <c r="BO113" s="1"/>
      <c r="BP113" s="1"/>
      <c r="BQ113" s="1"/>
      <c r="BR113" s="1"/>
    </row>
    <row r="114" spans="1:155" x14ac:dyDescent="0.25">
      <c r="AR114" s="1"/>
      <c r="AS114" s="1"/>
      <c r="AT114" s="1"/>
      <c r="AU114" s="1"/>
      <c r="AV114" s="1"/>
      <c r="AW114" s="1"/>
      <c r="AX114" s="1"/>
      <c r="AY114" s="1"/>
      <c r="AZ114" s="1"/>
      <c r="BA114" s="1"/>
      <c r="BB114" s="1"/>
      <c r="BC114" s="1"/>
      <c r="BD114" s="1"/>
      <c r="BF114" s="1"/>
      <c r="BG114" s="1"/>
      <c r="BH114" s="1"/>
      <c r="BI114" s="1"/>
      <c r="BJ114" s="1"/>
      <c r="BK114" s="1"/>
      <c r="BL114" s="1"/>
      <c r="BM114" s="1"/>
      <c r="BN114" s="1"/>
      <c r="BO114" s="1"/>
      <c r="BP114" s="1"/>
      <c r="BQ114" s="1"/>
      <c r="BR114" s="1"/>
    </row>
    <row r="115" spans="1:155" s="1" customFormat="1" ht="18" customHeight="1" x14ac:dyDescent="0.3">
      <c r="A115" s="69" t="s">
        <v>89</v>
      </c>
      <c r="B115" s="492">
        <f>B95</f>
        <v>0</v>
      </c>
      <c r="C115" s="492"/>
      <c r="D115" s="492"/>
      <c r="E115" s="492"/>
      <c r="F115" s="492"/>
      <c r="G115" s="492"/>
      <c r="H115" s="492"/>
      <c r="I115" s="492"/>
      <c r="J115" s="492"/>
      <c r="K115" s="492"/>
      <c r="L115" s="492"/>
      <c r="M115" s="492"/>
      <c r="N115" s="492"/>
      <c r="O115" s="140"/>
      <c r="P115" s="492">
        <f>P95</f>
        <v>1</v>
      </c>
      <c r="Q115" s="492"/>
      <c r="R115" s="492"/>
      <c r="S115" s="492"/>
      <c r="T115" s="492"/>
      <c r="U115" s="492"/>
      <c r="V115" s="492"/>
      <c r="W115" s="492"/>
      <c r="X115" s="492"/>
      <c r="Y115" s="492"/>
      <c r="Z115" s="492"/>
      <c r="AA115" s="492"/>
      <c r="AB115" s="498"/>
      <c r="AC115" s="140"/>
      <c r="AD115" s="492">
        <f>AD95</f>
        <v>2</v>
      </c>
      <c r="AE115" s="492"/>
      <c r="AF115" s="492"/>
      <c r="AG115" s="492"/>
      <c r="AH115" s="492"/>
      <c r="AI115" s="492"/>
      <c r="AJ115" s="492"/>
      <c r="AK115" s="492"/>
      <c r="AL115" s="492"/>
      <c r="AM115" s="492"/>
      <c r="AN115" s="492"/>
      <c r="AO115" s="492"/>
      <c r="AP115" s="498"/>
      <c r="AQ115" s="140"/>
      <c r="BE115" s="140"/>
      <c r="BS115" s="81"/>
      <c r="BT115" s="51"/>
      <c r="BU115" s="51"/>
      <c r="BV115" s="51"/>
      <c r="BW115" s="51"/>
      <c r="BX115" s="51"/>
      <c r="BY115" s="51"/>
      <c r="BZ115" s="51"/>
      <c r="CA115" s="51"/>
      <c r="CB115" s="51"/>
      <c r="CC115" s="51"/>
      <c r="CD115" s="51"/>
      <c r="CE115" s="51"/>
      <c r="CF115" s="51"/>
      <c r="CG115" s="51"/>
      <c r="CH115" s="51"/>
      <c r="CI115" s="51"/>
      <c r="CJ115" s="51"/>
      <c r="CK115" s="51"/>
      <c r="CL115" s="51"/>
      <c r="CM115" s="51"/>
      <c r="CN115" s="51"/>
      <c r="CO115" s="51"/>
      <c r="CP115" s="51"/>
      <c r="CQ115" s="51"/>
      <c r="CR115" s="51"/>
      <c r="CS115" s="51"/>
      <c r="CT115" s="51"/>
      <c r="CU115" s="51"/>
      <c r="CV115" s="51"/>
      <c r="CW115" s="51"/>
      <c r="CX115" s="51"/>
      <c r="CY115" s="51"/>
      <c r="CZ115" s="51"/>
      <c r="DA115" s="51"/>
      <c r="DB115" s="51"/>
      <c r="DC115" s="51"/>
      <c r="DD115" s="51"/>
      <c r="DE115" s="51"/>
      <c r="DF115" s="51"/>
      <c r="DG115" s="51"/>
      <c r="DH115" s="51"/>
      <c r="DI115" s="51"/>
      <c r="DJ115" s="51"/>
      <c r="DK115" s="51"/>
      <c r="DL115" s="51"/>
      <c r="DM115" s="51"/>
      <c r="DN115" s="51"/>
      <c r="DO115" s="51"/>
      <c r="DP115" s="51"/>
      <c r="DQ115" s="51"/>
      <c r="DR115" s="51"/>
      <c r="DS115" s="51"/>
      <c r="DT115" s="51"/>
      <c r="DU115" s="51"/>
      <c r="DV115" s="51"/>
      <c r="DW115" s="51"/>
      <c r="DX115" s="51"/>
      <c r="DY115" s="51"/>
      <c r="DZ115" s="51"/>
      <c r="EA115" s="51"/>
      <c r="EB115" s="51"/>
      <c r="EC115" s="51"/>
      <c r="ED115" s="51"/>
      <c r="EE115" s="51"/>
      <c r="EF115" s="51"/>
      <c r="EG115" s="51"/>
      <c r="EH115" s="51"/>
      <c r="EI115" s="51"/>
      <c r="EJ115" s="51"/>
      <c r="EK115" s="51"/>
      <c r="EL115" s="51"/>
      <c r="EM115" s="51"/>
      <c r="EN115" s="51"/>
      <c r="EO115" s="51"/>
      <c r="EP115" s="51"/>
      <c r="EQ115" s="51"/>
      <c r="ER115" s="51"/>
      <c r="ES115" s="51"/>
      <c r="ET115" s="51"/>
      <c r="EU115" s="51"/>
      <c r="EV115" s="51"/>
      <c r="EW115" s="51"/>
      <c r="EX115" s="51"/>
      <c r="EY115" s="51"/>
    </row>
    <row r="116" spans="1:155" s="1" customFormat="1" ht="12.75" customHeight="1" x14ac:dyDescent="0.3">
      <c r="A116" s="25"/>
      <c r="B116" s="143" t="s">
        <v>66</v>
      </c>
      <c r="C116" s="143" t="s">
        <v>67</v>
      </c>
      <c r="D116" s="143" t="s">
        <v>68</v>
      </c>
      <c r="E116" s="143" t="s">
        <v>69</v>
      </c>
      <c r="F116" s="143" t="s">
        <v>70</v>
      </c>
      <c r="G116" s="143" t="s">
        <v>71</v>
      </c>
      <c r="H116" s="143" t="s">
        <v>72</v>
      </c>
      <c r="I116" s="143" t="s">
        <v>73</v>
      </c>
      <c r="J116" s="143" t="s">
        <v>61</v>
      </c>
      <c r="K116" s="143" t="s">
        <v>62</v>
      </c>
      <c r="L116" s="143" t="s">
        <v>63</v>
      </c>
      <c r="M116" s="143" t="s">
        <v>64</v>
      </c>
      <c r="N116" s="212"/>
      <c r="O116" s="151"/>
      <c r="P116" s="143" t="s">
        <v>66</v>
      </c>
      <c r="Q116" s="143" t="s">
        <v>67</v>
      </c>
      <c r="R116" s="143" t="s">
        <v>68</v>
      </c>
      <c r="S116" s="143" t="s">
        <v>69</v>
      </c>
      <c r="T116" s="143" t="s">
        <v>70</v>
      </c>
      <c r="U116" s="143" t="s">
        <v>71</v>
      </c>
      <c r="V116" s="143" t="s">
        <v>72</v>
      </c>
      <c r="W116" s="143" t="s">
        <v>73</v>
      </c>
      <c r="X116" s="143" t="s">
        <v>61</v>
      </c>
      <c r="Y116" s="143" t="s">
        <v>62</v>
      </c>
      <c r="Z116" s="143" t="s">
        <v>63</v>
      </c>
      <c r="AA116" s="143" t="s">
        <v>64</v>
      </c>
      <c r="AB116" s="197"/>
      <c r="AC116" s="151"/>
      <c r="AD116" s="143" t="s">
        <v>66</v>
      </c>
      <c r="AE116" s="143" t="s">
        <v>67</v>
      </c>
      <c r="AF116" s="143" t="s">
        <v>68</v>
      </c>
      <c r="AG116" s="143" t="s">
        <v>69</v>
      </c>
      <c r="AH116" s="143" t="s">
        <v>70</v>
      </c>
      <c r="AI116" s="143" t="s">
        <v>71</v>
      </c>
      <c r="AJ116" s="143" t="s">
        <v>72</v>
      </c>
      <c r="AK116" s="143" t="s">
        <v>73</v>
      </c>
      <c r="AL116" s="143" t="s">
        <v>61</v>
      </c>
      <c r="AM116" s="143" t="s">
        <v>62</v>
      </c>
      <c r="AN116" s="143" t="s">
        <v>63</v>
      </c>
      <c r="AO116" s="143" t="s">
        <v>64</v>
      </c>
      <c r="AP116" s="197"/>
      <c r="AQ116" s="151"/>
      <c r="BE116" s="151"/>
      <c r="BS116" s="84"/>
      <c r="BT116" s="51"/>
      <c r="BU116" s="51"/>
      <c r="BV116" s="51"/>
      <c r="BW116" s="51"/>
      <c r="BX116" s="51"/>
      <c r="BY116" s="51"/>
      <c r="BZ116" s="51"/>
      <c r="CA116" s="51"/>
      <c r="CB116" s="51"/>
      <c r="CC116" s="51"/>
      <c r="CD116" s="51"/>
      <c r="CE116" s="51"/>
      <c r="CF116" s="51"/>
      <c r="CG116" s="51"/>
      <c r="CH116" s="51"/>
      <c r="CI116" s="51"/>
      <c r="CJ116" s="51"/>
      <c r="CK116" s="51"/>
      <c r="CL116" s="51"/>
      <c r="CM116" s="51"/>
      <c r="CN116" s="51"/>
      <c r="CO116" s="51"/>
      <c r="CP116" s="51"/>
      <c r="CQ116" s="51"/>
      <c r="CR116" s="51"/>
      <c r="CS116" s="51"/>
      <c r="CT116" s="51"/>
      <c r="CU116" s="51"/>
      <c r="CV116" s="51"/>
      <c r="CW116" s="51"/>
      <c r="CX116" s="51"/>
      <c r="CY116" s="51"/>
      <c r="CZ116" s="51"/>
      <c r="DA116" s="51"/>
      <c r="DB116" s="51"/>
      <c r="DC116" s="51"/>
      <c r="DD116" s="51"/>
      <c r="DE116" s="51"/>
      <c r="DF116" s="51"/>
      <c r="DG116" s="51"/>
      <c r="DH116" s="51"/>
      <c r="DI116" s="51"/>
      <c r="DJ116" s="51"/>
      <c r="DK116" s="51"/>
      <c r="DL116" s="51"/>
      <c r="DM116" s="51"/>
      <c r="DN116" s="51"/>
      <c r="DO116" s="51"/>
      <c r="DP116" s="51"/>
      <c r="DQ116" s="51"/>
      <c r="DR116" s="51"/>
      <c r="DS116" s="51"/>
      <c r="DT116" s="51"/>
      <c r="DU116" s="51"/>
      <c r="DV116" s="51"/>
      <c r="DW116" s="51"/>
      <c r="DX116" s="51"/>
      <c r="DY116" s="51"/>
      <c r="DZ116" s="51"/>
      <c r="EA116" s="51"/>
      <c r="EB116" s="51"/>
      <c r="EC116" s="51"/>
      <c r="ED116" s="51"/>
      <c r="EE116" s="51"/>
      <c r="EF116" s="51"/>
      <c r="EG116" s="51"/>
      <c r="EH116" s="51"/>
      <c r="EI116" s="51"/>
      <c r="EJ116" s="51"/>
      <c r="EK116" s="51"/>
      <c r="EL116" s="51"/>
      <c r="EM116" s="51"/>
      <c r="EN116" s="51"/>
      <c r="EO116" s="51"/>
      <c r="EP116" s="51"/>
      <c r="EQ116" s="51"/>
      <c r="ER116" s="51"/>
      <c r="ES116" s="51"/>
      <c r="ET116" s="51"/>
      <c r="EU116" s="51"/>
      <c r="EV116" s="51"/>
      <c r="EW116" s="51"/>
      <c r="EX116" s="51"/>
      <c r="EY116" s="51"/>
    </row>
    <row r="117" spans="1:155" s="92" customFormat="1" ht="15.6" x14ac:dyDescent="0.3">
      <c r="A117" s="213" t="s">
        <v>85</v>
      </c>
      <c r="B117" s="169"/>
      <c r="C117" s="169"/>
      <c r="D117" s="169"/>
      <c r="E117" s="169"/>
      <c r="F117" s="169"/>
      <c r="G117" s="169"/>
      <c r="H117" s="169"/>
      <c r="I117" s="169"/>
      <c r="J117" s="169"/>
      <c r="K117" s="169"/>
      <c r="L117" s="169"/>
      <c r="M117" s="169"/>
      <c r="N117" s="132"/>
      <c r="O117" s="157"/>
      <c r="P117" s="169"/>
      <c r="Q117" s="169"/>
      <c r="R117" s="169"/>
      <c r="S117" s="169"/>
      <c r="T117" s="169"/>
      <c r="U117" s="169"/>
      <c r="V117" s="169"/>
      <c r="W117" s="169"/>
      <c r="X117" s="169"/>
      <c r="Y117" s="169"/>
      <c r="Z117" s="169"/>
      <c r="AA117" s="169"/>
      <c r="AB117" s="134"/>
      <c r="AC117" s="157"/>
      <c r="AD117" s="169"/>
      <c r="AE117" s="169"/>
      <c r="AF117" s="169"/>
      <c r="AG117" s="169"/>
      <c r="AH117" s="169"/>
      <c r="AI117" s="169"/>
      <c r="AJ117" s="169"/>
      <c r="AK117" s="169"/>
      <c r="AL117" s="169"/>
      <c r="AM117" s="169"/>
      <c r="AN117" s="169"/>
      <c r="AO117" s="169"/>
      <c r="AP117" s="134"/>
      <c r="AQ117" s="157"/>
      <c r="AR117" s="1"/>
      <c r="AS117" s="1"/>
      <c r="AT117" s="1"/>
      <c r="AU117" s="1"/>
      <c r="AV117" s="1"/>
      <c r="AW117" s="1"/>
      <c r="AX117" s="1"/>
      <c r="AY117" s="1"/>
      <c r="AZ117" s="1"/>
      <c r="BA117" s="1"/>
      <c r="BB117" s="1"/>
      <c r="BC117" s="1"/>
      <c r="BD117" s="1"/>
      <c r="BE117" s="157"/>
      <c r="BF117" s="1"/>
      <c r="BG117" s="1"/>
      <c r="BH117" s="1"/>
      <c r="BI117" s="1"/>
      <c r="BJ117" s="1"/>
      <c r="BK117" s="1"/>
      <c r="BL117" s="1"/>
      <c r="BM117" s="1"/>
      <c r="BN117" s="1"/>
      <c r="BO117" s="1"/>
      <c r="BP117" s="1"/>
      <c r="BQ117" s="1"/>
      <c r="BR117" s="1"/>
      <c r="BS117" s="90"/>
      <c r="BT117" s="91"/>
      <c r="BU117" s="91"/>
      <c r="BV117" s="91"/>
      <c r="BW117" s="91"/>
      <c r="BX117" s="91"/>
      <c r="BY117" s="91"/>
      <c r="BZ117" s="91"/>
      <c r="CA117" s="91"/>
      <c r="CB117" s="91"/>
      <c r="CC117" s="91"/>
      <c r="CD117" s="91"/>
      <c r="CE117" s="91"/>
      <c r="CF117" s="91"/>
      <c r="CG117" s="91"/>
      <c r="CH117" s="91"/>
      <c r="CI117" s="91"/>
      <c r="CJ117" s="91"/>
      <c r="CK117" s="91"/>
      <c r="CL117" s="91"/>
      <c r="CM117" s="91"/>
      <c r="CN117" s="91"/>
      <c r="CO117" s="91"/>
      <c r="CP117" s="91"/>
      <c r="CQ117" s="91"/>
      <c r="CR117" s="91"/>
      <c r="CS117" s="91"/>
      <c r="CT117" s="91"/>
      <c r="CU117" s="91"/>
      <c r="CV117" s="91"/>
      <c r="CW117" s="91"/>
      <c r="CX117" s="91"/>
      <c r="CY117" s="91"/>
      <c r="CZ117" s="91"/>
      <c r="DA117" s="91"/>
      <c r="DB117" s="91"/>
      <c r="DC117" s="91"/>
      <c r="DD117" s="91"/>
      <c r="DE117" s="91"/>
      <c r="DF117" s="91"/>
      <c r="DG117" s="91"/>
      <c r="DH117" s="91"/>
      <c r="DI117" s="91"/>
      <c r="DJ117" s="91"/>
      <c r="DK117" s="91"/>
      <c r="DL117" s="91"/>
      <c r="DM117" s="91"/>
      <c r="DN117" s="91"/>
      <c r="DO117" s="91"/>
      <c r="DP117" s="91"/>
      <c r="DQ117" s="91"/>
      <c r="DR117" s="91"/>
      <c r="DS117" s="91"/>
      <c r="DT117" s="91"/>
      <c r="DU117" s="91"/>
      <c r="DV117" s="91"/>
      <c r="DW117" s="91"/>
      <c r="DX117" s="91"/>
      <c r="DY117" s="91"/>
      <c r="DZ117" s="91"/>
      <c r="EA117" s="91"/>
      <c r="EB117" s="91"/>
      <c r="EC117" s="91"/>
      <c r="ED117" s="91"/>
      <c r="EE117" s="91"/>
      <c r="EF117" s="91"/>
      <c r="EG117" s="91"/>
      <c r="EH117" s="91"/>
      <c r="EI117" s="91"/>
      <c r="EJ117" s="91"/>
      <c r="EK117" s="91"/>
      <c r="EL117" s="91"/>
      <c r="EM117" s="91"/>
      <c r="EN117" s="91"/>
      <c r="EO117" s="91"/>
      <c r="EP117" s="91"/>
      <c r="EQ117" s="91"/>
      <c r="ER117" s="91"/>
      <c r="ES117" s="91"/>
      <c r="ET117" s="91"/>
      <c r="EU117" s="91"/>
      <c r="EV117" s="91"/>
      <c r="EW117" s="91"/>
      <c r="EX117" s="91"/>
      <c r="EY117" s="91"/>
    </row>
    <row r="118" spans="1:155" s="92" customFormat="1" ht="15.6" x14ac:dyDescent="0.3">
      <c r="A118" s="201" t="s">
        <v>90</v>
      </c>
      <c r="B118" s="214" t="str">
        <f>IF('SSA Info'!B16="","",IF('SSA Info'!B18=9,"x",IF(Projections!B44*0.9235&gt;='SSA Info'!B15,'SSA Info'!B18+1,'SSA Info'!B18)))</f>
        <v/>
      </c>
      <c r="C118" s="214" t="str">
        <f>IF('SSA Info'!$B16="","",IF(OR(B118=9,B118="x"),"x",IF(Projections!C44*0.9235&gt;='SSA Info'!$B15,B118+1,B118)))</f>
        <v/>
      </c>
      <c r="D118" s="214" t="str">
        <f>IF('SSA Info'!$B16="","",IF(OR(C118=9,C118="x"),"x",IF(Projections!D44*0.9235&gt;='SSA Info'!$B15,C118+1,C118)))</f>
        <v/>
      </c>
      <c r="E118" s="214" t="str">
        <f>IF('SSA Info'!$B16="","",IF(OR(D118=9,D118="x"),"x",IF(Projections!E44*0.9235&gt;='SSA Info'!$B15,D118+1,D118)))</f>
        <v/>
      </c>
      <c r="F118" s="214" t="str">
        <f>IF('SSA Info'!$B16="","",IF(OR(E118=9,E118="x"),"x",IF(Projections!F44*0.9235&gt;='SSA Info'!$B15,E118+1,E118)))</f>
        <v/>
      </c>
      <c r="G118" s="214" t="str">
        <f>IF('SSA Info'!$B16="","",IF(OR(F118=9,F118="x"),"x",IF(Projections!G44*0.9235&gt;='SSA Info'!$B15,F118+1,F118)))</f>
        <v/>
      </c>
      <c r="H118" s="214" t="str">
        <f>IF('SSA Info'!$B16="","",IF(OR(G118=9,G118="x"),"x",IF(Projections!H44*0.9235&gt;='SSA Info'!$B15,G118+1,G118)))</f>
        <v/>
      </c>
      <c r="I118" s="214" t="str">
        <f>IF('SSA Info'!$B16="","",IF(OR(H118=9,H118="x"),"x",IF(Projections!I44*0.9235&gt;='SSA Info'!$B15,H118+1,H118)))</f>
        <v/>
      </c>
      <c r="J118" s="214" t="str">
        <f>IF('SSA Info'!$B16="","",IF(OR(I118=9,I118="x"),"x",IF(Projections!J44*0.9235&gt;='SSA Info'!$B15,I118+1,I118)))</f>
        <v/>
      </c>
      <c r="K118" s="214" t="str">
        <f>IF('SSA Info'!$B16="","",IF(OR(J118=9,J118="x"),"x",IF(Projections!K44*0.9235&gt;='SSA Info'!$B15,J118+1,J118)))</f>
        <v/>
      </c>
      <c r="L118" s="214" t="str">
        <f>IF('SSA Info'!$B16="","",IF(OR(K118=9,K118="x"),"x",IF(Projections!L44*0.9235&gt;='SSA Info'!$B15,K118+1,K118)))</f>
        <v/>
      </c>
      <c r="M118" s="214" t="str">
        <f>IF('SSA Info'!$B16="","",IF(OR(L118=9,L118="x"),"x",IF(Projections!M44*0.9235&gt;='SSA Info'!$B15,L118+1,L118)))</f>
        <v/>
      </c>
      <c r="N118" s="112"/>
      <c r="O118" s="157"/>
      <c r="P118" s="214" t="str">
        <f>IF('SSA Info'!B16="","",IF(OR(M118=9,M118="x"),"x",IF(Projections!P44*0.9235&gt;='SSA Info'!B15,M118+1,M118)))</f>
        <v/>
      </c>
      <c r="Q118" s="214" t="str">
        <f>IF('SSA Info'!$B16="","",IF(OR(P118=9,P118="x"),"x",IF(Projections!Q44*0.9235&gt;='SSA Info'!$B15,P118+1,P118)))</f>
        <v/>
      </c>
      <c r="R118" s="214" t="str">
        <f>IF('SSA Info'!$B16="","",IF(OR(Q118=9,Q118="x"),"x",IF(Projections!R44*0.9235&gt;='SSA Info'!$B15,Q118+1,Q118)))</f>
        <v/>
      </c>
      <c r="S118" s="214" t="str">
        <f>IF('SSA Info'!$B16="","",IF(OR(R118=9,R118="x"),"x",IF(Projections!S44*0.9235&gt;='SSA Info'!$B15,R118+1,R118)))</f>
        <v/>
      </c>
      <c r="T118" s="214" t="str">
        <f>IF('SSA Info'!$B16="","",IF(OR(S118=9,S118="x"),"x",IF(Projections!T44*0.9235&gt;='SSA Info'!$B15,S118+1,S118)))</f>
        <v/>
      </c>
      <c r="U118" s="214" t="str">
        <f>IF('SSA Info'!$B16="","",IF(OR(T118=9,T118="x"),"x",IF(Projections!U44*0.9235&gt;='SSA Info'!$B15,T118+1,T118)))</f>
        <v/>
      </c>
      <c r="V118" s="214" t="str">
        <f>IF('SSA Info'!$B16="","",IF(OR(U118=9,U118="x"),"x",IF(Projections!V44*0.9235&gt;='SSA Info'!$B15,U118+1,U118)))</f>
        <v/>
      </c>
      <c r="W118" s="214" t="str">
        <f>IF('SSA Info'!$B16="","",IF(OR(V118=9,V118="x"),"x",IF(Projections!W44*0.9235&gt;='SSA Info'!$B15,V118+1,V118)))</f>
        <v/>
      </c>
      <c r="X118" s="214" t="str">
        <f>IF('SSA Info'!$B16="","",IF(OR(W118=9,W118="x"),"x",IF(Projections!X44*0.9235&gt;='SSA Info'!$B15,W118+1,W118)))</f>
        <v/>
      </c>
      <c r="Y118" s="214" t="str">
        <f>IF('SSA Info'!$B16="","",IF(OR(X118=9,X118="x"),"x",IF(Projections!Y44*0.9235&gt;='SSA Info'!$B15,X118+1,X118)))</f>
        <v/>
      </c>
      <c r="Z118" s="214" t="str">
        <f>IF('SSA Info'!$B16="","",IF(OR(Y118=9,Y118="x"),"x",IF(Projections!Z44*0.9235&gt;='SSA Info'!$B15,Y118+1,Y118)))</f>
        <v/>
      </c>
      <c r="AA118" s="214" t="str">
        <f>IF('SSA Info'!$B16="","",IF(OR(Z118=9,Z118="x"),"x",IF(Projections!AA44*0.9235&gt;='SSA Info'!$B15,Z118+1,Z118)))</f>
        <v/>
      </c>
      <c r="AB118" s="112"/>
      <c r="AC118" s="157"/>
      <c r="AD118" s="214" t="str">
        <f>IF('SSA Info'!B16="","",IF(OR(AA118=9,AA118="x"),"x",IF(Projections!AD44*0.9235&gt;='SSA Info'!B15,AA118+1,AA118)))</f>
        <v/>
      </c>
      <c r="AE118" s="215" t="str">
        <f>IF('SSA Info'!$B16="","",IF(OR(AD118=9,AD118="x"),"x",IF(Projections!AE44*0.9235&gt;='SSA Info'!$B15,AD118+1,AD118)))</f>
        <v/>
      </c>
      <c r="AF118" s="215" t="str">
        <f>IF('SSA Info'!$B16="","",IF(OR(AE118=9,AE118="x"),"x",IF(Projections!AF44*0.9235&gt;='SSA Info'!$B15,AE118+1,AE118)))</f>
        <v/>
      </c>
      <c r="AG118" s="215" t="str">
        <f>IF('SSA Info'!$B16="","",IF(OR(AF118=9,AF118="x"),"x",IF(Projections!AG44*0.9235&gt;='SSA Info'!$B15,AF118+1,AF118)))</f>
        <v/>
      </c>
      <c r="AH118" s="215" t="str">
        <f>IF('SSA Info'!$B16="","",IF(OR(AG118=9,AG118="x"),"x",IF(Projections!AH44*0.9235&gt;='SSA Info'!$B15,AG118+1,AG118)))</f>
        <v/>
      </c>
      <c r="AI118" s="215" t="str">
        <f>IF('SSA Info'!$B16="","",IF(OR(AH118=9,AH118="x"),"x",IF(Projections!AI44*0.9235&gt;='SSA Info'!$B15,AH118+1,AH118)))</f>
        <v/>
      </c>
      <c r="AJ118" s="215" t="str">
        <f>IF('SSA Info'!$B16="","",IF(OR(AI118=9,AI118="x"),"x",IF(Projections!AJ44*0.9235&gt;='SSA Info'!$B15,AI118+1,AI118)))</f>
        <v/>
      </c>
      <c r="AK118" s="215" t="str">
        <f>IF('SSA Info'!$B16="","",IF(OR(AJ118=9,AJ118="x"),"x",IF(Projections!AK44*0.9235&gt;='SSA Info'!$B15,AJ118+1,AJ118)))</f>
        <v/>
      </c>
      <c r="AL118" s="215" t="str">
        <f>IF('SSA Info'!$B16="","",IF(OR(AK118=9,AK118="x"),"x",IF(Projections!AL44*0.9235&gt;='SSA Info'!$B15,AK118+1,AK118)))</f>
        <v/>
      </c>
      <c r="AM118" s="215" t="str">
        <f>IF('SSA Info'!$B16="","",IF(OR(AL118=9,AL118="x"),"x",IF(Projections!AM44*0.9235&gt;='SSA Info'!$B15,AL118+1,AL118)))</f>
        <v/>
      </c>
      <c r="AN118" s="215" t="str">
        <f>IF('SSA Info'!$B16="","",IF(OR(AM118=9,AM118="x"),"x",IF(Projections!AN44*0.9235&gt;='SSA Info'!$B15,AM118+1,AM118)))</f>
        <v/>
      </c>
      <c r="AO118" s="215" t="str">
        <f>IF('SSA Info'!$B16="","",IF(OR(AN118=9,AN118="x"),"x",IF(Projections!AO44*0.9235&gt;='SSA Info'!$B15,AN118+1,AN118)))</f>
        <v/>
      </c>
      <c r="AP118" s="112"/>
      <c r="AQ118" s="157"/>
      <c r="AR118" s="1"/>
      <c r="AS118" s="1"/>
      <c r="AT118" s="1"/>
      <c r="AU118" s="1"/>
      <c r="AV118" s="1"/>
      <c r="AW118" s="1"/>
      <c r="AX118" s="1"/>
      <c r="AY118" s="1"/>
      <c r="AZ118" s="1"/>
      <c r="BA118" s="1"/>
      <c r="BB118" s="1"/>
      <c r="BC118" s="1"/>
      <c r="BD118" s="1"/>
      <c r="BE118" s="157"/>
      <c r="BF118" s="1"/>
      <c r="BG118" s="1"/>
      <c r="BH118" s="1"/>
      <c r="BI118" s="1"/>
      <c r="BJ118" s="1"/>
      <c r="BK118" s="1"/>
      <c r="BL118" s="1"/>
      <c r="BM118" s="1"/>
      <c r="BN118" s="1"/>
      <c r="BO118" s="1"/>
      <c r="BP118" s="1"/>
      <c r="BQ118" s="1"/>
      <c r="BR118" s="1"/>
      <c r="BS118" s="90"/>
      <c r="BT118" s="91"/>
      <c r="BU118" s="91"/>
      <c r="BV118" s="91"/>
      <c r="BW118" s="91"/>
      <c r="BX118" s="91"/>
      <c r="BY118" s="91"/>
      <c r="BZ118" s="91"/>
      <c r="CA118" s="91"/>
      <c r="CB118" s="91"/>
      <c r="CC118" s="91"/>
      <c r="CD118" s="91"/>
      <c r="CE118" s="91"/>
      <c r="CF118" s="91"/>
      <c r="CG118" s="91"/>
      <c r="CH118" s="91"/>
      <c r="CI118" s="91"/>
      <c r="CJ118" s="91"/>
      <c r="CK118" s="91"/>
      <c r="CL118" s="91"/>
      <c r="CM118" s="91"/>
      <c r="CN118" s="91"/>
      <c r="CO118" s="91"/>
      <c r="CP118" s="91"/>
      <c r="CQ118" s="91"/>
      <c r="CR118" s="91"/>
      <c r="CS118" s="91"/>
      <c r="CT118" s="91"/>
      <c r="CU118" s="91"/>
      <c r="CV118" s="91"/>
      <c r="CW118" s="91"/>
      <c r="CX118" s="91"/>
      <c r="CY118" s="91"/>
      <c r="CZ118" s="91"/>
      <c r="DA118" s="91"/>
      <c r="DB118" s="91"/>
      <c r="DC118" s="91"/>
      <c r="DD118" s="91"/>
      <c r="DE118" s="91"/>
      <c r="DF118" s="91"/>
      <c r="DG118" s="91"/>
      <c r="DH118" s="91"/>
      <c r="DI118" s="91"/>
      <c r="DJ118" s="91"/>
      <c r="DK118" s="91"/>
      <c r="DL118" s="91"/>
      <c r="DM118" s="91"/>
      <c r="DN118" s="91"/>
      <c r="DO118" s="91"/>
      <c r="DP118" s="91"/>
      <c r="DQ118" s="91"/>
      <c r="DR118" s="91"/>
      <c r="DS118" s="91"/>
      <c r="DT118" s="91"/>
      <c r="DU118" s="91"/>
      <c r="DV118" s="91"/>
      <c r="DW118" s="91"/>
      <c r="DX118" s="91"/>
      <c r="DY118" s="91"/>
      <c r="DZ118" s="91"/>
      <c r="EA118" s="91"/>
      <c r="EB118" s="91"/>
      <c r="EC118" s="91"/>
      <c r="ED118" s="91"/>
      <c r="EE118" s="91"/>
      <c r="EF118" s="91"/>
      <c r="EG118" s="91"/>
      <c r="EH118" s="91"/>
      <c r="EI118" s="91"/>
      <c r="EJ118" s="91"/>
      <c r="EK118" s="91"/>
      <c r="EL118" s="91"/>
      <c r="EM118" s="91"/>
      <c r="EN118" s="91"/>
      <c r="EO118" s="91"/>
      <c r="EP118" s="91"/>
      <c r="EQ118" s="91"/>
      <c r="ER118" s="91"/>
      <c r="ES118" s="91"/>
      <c r="ET118" s="91"/>
      <c r="EU118" s="91"/>
      <c r="EV118" s="91"/>
      <c r="EW118" s="91"/>
      <c r="EX118" s="91"/>
      <c r="EY118" s="91"/>
    </row>
    <row r="119" spans="1:155" s="92" customFormat="1" ht="16.2" thickBot="1" x14ac:dyDescent="0.35">
      <c r="A119" s="201" t="s">
        <v>51</v>
      </c>
      <c r="B119" s="401" t="str">
        <f>IF('SSA Info'!B16="","",IF('SSA Info'!B19=0,0,IF('SSA Info'!B19=36,"x",'SSA Info'!B19+1)))</f>
        <v/>
      </c>
      <c r="C119" s="401" t="str">
        <f>IF('SSA Info'!$B16="","",IF(OR(B119=36,B119="x"),"x",IF(B118&lt;9,0,IF(B118=9,1,B119+1))))</f>
        <v/>
      </c>
      <c r="D119" s="401" t="str">
        <f>IF('SSA Info'!$B16="","",IF(OR(C119=36,C119="x"),"x",IF(C118&lt;9,0,IF(C118=9,1,C119+1))))</f>
        <v/>
      </c>
      <c r="E119" s="401" t="str">
        <f>IF('SSA Info'!$B16="","",IF(OR(D119=36,D119="x"),"x",IF(D118&lt;9,0,IF(D118=9,1,D119+1))))</f>
        <v/>
      </c>
      <c r="F119" s="401" t="str">
        <f>IF('SSA Info'!$B16="","",IF(OR(E119=36,E119="x"),"x",IF(E118&lt;9,0,IF(E118=9,1,E119+1))))</f>
        <v/>
      </c>
      <c r="G119" s="401" t="str">
        <f>IF('SSA Info'!$B16="","",IF(OR(F119=36,F119="x"),"x",IF(F118&lt;9,0,IF(F118=9,1,F119+1))))</f>
        <v/>
      </c>
      <c r="H119" s="401" t="str">
        <f>IF('SSA Info'!$B16="","",IF(OR(G119=36,G119="x"),"x",IF(G118&lt;9,0,IF(G118=9,1,G119+1))))</f>
        <v/>
      </c>
      <c r="I119" s="401" t="str">
        <f>IF('SSA Info'!$B16="","",IF(OR(H119=36,H119="x"),"x",IF(H118&lt;9,0,IF(H118=9,1,H119+1))))</f>
        <v/>
      </c>
      <c r="J119" s="401" t="str">
        <f>IF('SSA Info'!$B16="","",IF(OR(I119=36,I119="x"),"x",IF(I118&lt;9,0,IF(I118=9,1,I119+1))))</f>
        <v/>
      </c>
      <c r="K119" s="401" t="str">
        <f>IF('SSA Info'!$B16="","",IF(OR(J119=36,J119="x"),"x",IF(J118&lt;9,0,IF(J118=9,1,J119+1))))</f>
        <v/>
      </c>
      <c r="L119" s="401" t="str">
        <f>IF('SSA Info'!$B16="","",IF(OR(K119=36,K119="x"),"x",IF(K118&lt;9,0,IF(K118=9,1,K119+1))))</f>
        <v/>
      </c>
      <c r="M119" s="401" t="str">
        <f>IF('SSA Info'!$B16="","",IF(OR(L119=36,L119="x"),"x",IF(L118&lt;9,0,IF(L118=9,1,L119+1))))</f>
        <v/>
      </c>
      <c r="N119" s="112"/>
      <c r="O119" s="157"/>
      <c r="P119" s="401" t="str">
        <f>IF('SSA Info'!B16="","",IF(OR(M119=36,M119="x"),"x",IF(M118&lt;9,0,IF(M118=9,1,M119+1))))</f>
        <v/>
      </c>
      <c r="Q119" s="401" t="str">
        <f>IF('SSA Info'!$B16="","",IF(OR(P119=36,P119="x"),"x",IF(P118&lt;9,0,IF(P118=9,1,P119+1))))</f>
        <v/>
      </c>
      <c r="R119" s="401" t="str">
        <f>IF('SSA Info'!$B16="","",IF(OR(Q119=36,Q119="x"),"x",IF(Q118&lt;9,0,IF(Q118=9,1,Q119+1))))</f>
        <v/>
      </c>
      <c r="S119" s="401" t="str">
        <f>IF('SSA Info'!$B16="","",IF(OR(R119=36,R119="x"),"x",IF(R118&lt;9,0,IF(R118=9,1,R119+1))))</f>
        <v/>
      </c>
      <c r="T119" s="401" t="str">
        <f>IF('SSA Info'!$B16="","",IF(OR(S119=36,S119="x"),"x",IF(S118&lt;9,0,IF(S118=9,1,S119+1))))</f>
        <v/>
      </c>
      <c r="U119" s="401" t="str">
        <f>IF('SSA Info'!$B16="","",IF(OR(T119=36,T119="x"),"x",IF(T118&lt;9,0,IF(T118=9,1,T119+1))))</f>
        <v/>
      </c>
      <c r="V119" s="401" t="str">
        <f>IF('SSA Info'!$B16="","",IF(OR(U119=36,U119="x"),"x",IF(U118&lt;9,0,IF(U118=9,1,U119+1))))</f>
        <v/>
      </c>
      <c r="W119" s="401" t="str">
        <f>IF('SSA Info'!$B16="","",IF(OR(V119=36,V119="x"),"x",IF(V118&lt;9,0,IF(V118=9,1,V119+1))))</f>
        <v/>
      </c>
      <c r="X119" s="401" t="str">
        <f>IF('SSA Info'!$B16="","",IF(OR(W119=36,W119="x"),"x",IF(W118&lt;9,0,IF(W118=9,1,W119+1))))</f>
        <v/>
      </c>
      <c r="Y119" s="401" t="str">
        <f>IF('SSA Info'!$B16="","",IF(OR(X119=36,X119="x"),"x",IF(X118&lt;9,0,IF(X118=9,1,X119+1))))</f>
        <v/>
      </c>
      <c r="Z119" s="401" t="str">
        <f>IF('SSA Info'!$B16="","",IF(OR(Y119=36,Y119="x"),"x",IF(Y118&lt;9,0,IF(Y118=9,1,Y119+1))))</f>
        <v/>
      </c>
      <c r="AA119" s="401" t="str">
        <f>IF('SSA Info'!$B16="","",IF(OR(Z119=36,Z119="x"),"x",IF(Z118&lt;9,0,IF(Z118=9,1,Z119+1))))</f>
        <v/>
      </c>
      <c r="AB119" s="112"/>
      <c r="AC119" s="157"/>
      <c r="AD119" s="401" t="str">
        <f>IF('SSA Info'!B16="","",IF(OR(AA119=36,AA119="x"),"x",IF(AA118&lt;9,0,IF(AA118=9,1,AA119+1))))</f>
        <v/>
      </c>
      <c r="AE119" s="402" t="str">
        <f>IF('SSA Info'!$B16="","",IF(OR(AD119=36,AD119="x"),"x",IF(AD118&lt;9,0,IF(AD118=9,1,AD119+1))))</f>
        <v/>
      </c>
      <c r="AF119" s="402" t="str">
        <f>IF('SSA Info'!$B16="","",IF(OR(AE119=36,AE119="x"),"x",IF(AE118&lt;9,0,IF(AE118=9,1,AE119+1))))</f>
        <v/>
      </c>
      <c r="AG119" s="402" t="str">
        <f>IF('SSA Info'!$B16="","",IF(OR(AF119=36,AF119="x"),"x",IF(AF118&lt;9,0,IF(AF118=9,1,AF119+1))))</f>
        <v/>
      </c>
      <c r="AH119" s="402" t="str">
        <f>IF('SSA Info'!$B16="","",IF(OR(AG119=36,AG119="x"),"x",IF(AG118&lt;9,0,IF(AG118=9,1,AG119+1))))</f>
        <v/>
      </c>
      <c r="AI119" s="402" t="str">
        <f>IF('SSA Info'!$B16="","",IF(OR(AH119=36,AH119="x"),"x",IF(AH118&lt;9,0,IF(AH118=9,1,AH119+1))))</f>
        <v/>
      </c>
      <c r="AJ119" s="402" t="str">
        <f>IF('SSA Info'!$B16="","",IF(OR(AI119=36,AI119="x"),"x",IF(AI118&lt;9,0,IF(AI118=9,1,AI119+1))))</f>
        <v/>
      </c>
      <c r="AK119" s="402" t="str">
        <f>IF('SSA Info'!$B16="","",IF(OR(AJ119=36,AJ119="x"),"x",IF(AJ118&lt;9,0,IF(AJ118=9,1,AJ119+1))))</f>
        <v/>
      </c>
      <c r="AL119" s="402" t="str">
        <f>IF('SSA Info'!$B16="","",IF(OR(AK119=36,AK119="x"),"x",IF(AK118&lt;9,0,IF(AK118=9,1,AK119+1))))</f>
        <v/>
      </c>
      <c r="AM119" s="402" t="str">
        <f>IF('SSA Info'!$B16="","",IF(OR(AL119=36,AL119="x"),"x",IF(AL118&lt;9,0,IF(AL118=9,1,AL119+1))))</f>
        <v/>
      </c>
      <c r="AN119" s="402" t="str">
        <f>IF('SSA Info'!$B16="","",IF(OR(AM119=36,AM119="x"),"x",IF(AM118&lt;9,0,IF(AM118=9,1,AM119+1))))</f>
        <v/>
      </c>
      <c r="AO119" s="402" t="str">
        <f>IF('SSA Info'!$B16="","",IF(OR(AN119=36,AN119="x"),"x",IF(AN118&lt;9,0,IF(AN118=9,1,AN119+1))))</f>
        <v/>
      </c>
      <c r="AP119" s="112"/>
      <c r="AQ119" s="157"/>
      <c r="AR119" s="1"/>
      <c r="AS119" s="1"/>
      <c r="AT119" s="1"/>
      <c r="AU119" s="1"/>
      <c r="AV119" s="1"/>
      <c r="AW119" s="1"/>
      <c r="AX119" s="1"/>
      <c r="AY119" s="1"/>
      <c r="AZ119" s="1"/>
      <c r="BA119" s="1"/>
      <c r="BB119" s="1"/>
      <c r="BC119" s="1"/>
      <c r="BD119" s="1"/>
      <c r="BE119" s="157"/>
      <c r="BF119" s="1"/>
      <c r="BG119" s="1"/>
      <c r="BH119" s="1"/>
      <c r="BI119" s="1"/>
      <c r="BJ119" s="1"/>
      <c r="BK119" s="1"/>
      <c r="BL119" s="1"/>
      <c r="BM119" s="1"/>
      <c r="BN119" s="1"/>
      <c r="BO119" s="1"/>
      <c r="BP119" s="1"/>
      <c r="BQ119" s="1"/>
      <c r="BR119" s="1"/>
      <c r="BS119" s="90"/>
      <c r="BT119" s="91"/>
      <c r="BU119" s="91"/>
      <c r="BV119" s="91"/>
      <c r="BW119" s="91"/>
      <c r="BX119" s="91"/>
      <c r="BY119" s="91"/>
      <c r="BZ119" s="91"/>
      <c r="CA119" s="91"/>
      <c r="CB119" s="91"/>
      <c r="CC119" s="91"/>
      <c r="CD119" s="91"/>
      <c r="CE119" s="91"/>
      <c r="CF119" s="91"/>
      <c r="CG119" s="91"/>
      <c r="CH119" s="91"/>
      <c r="CI119" s="91"/>
      <c r="CJ119" s="91"/>
      <c r="CK119" s="91"/>
      <c r="CL119" s="91"/>
      <c r="CM119" s="91"/>
      <c r="CN119" s="91"/>
      <c r="CO119" s="91"/>
      <c r="CP119" s="91"/>
      <c r="CQ119" s="91"/>
      <c r="CR119" s="91"/>
      <c r="CS119" s="91"/>
      <c r="CT119" s="91"/>
      <c r="CU119" s="91"/>
      <c r="CV119" s="91"/>
      <c r="CW119" s="91"/>
      <c r="CX119" s="91"/>
      <c r="CY119" s="91"/>
      <c r="CZ119" s="91"/>
      <c r="DA119" s="91"/>
      <c r="DB119" s="91"/>
      <c r="DC119" s="91"/>
      <c r="DD119" s="91"/>
      <c r="DE119" s="91"/>
      <c r="DF119" s="91"/>
      <c r="DG119" s="91"/>
      <c r="DH119" s="91"/>
      <c r="DI119" s="91"/>
      <c r="DJ119" s="91"/>
      <c r="DK119" s="91"/>
      <c r="DL119" s="91"/>
      <c r="DM119" s="91"/>
      <c r="DN119" s="91"/>
      <c r="DO119" s="91"/>
      <c r="DP119" s="91"/>
      <c r="DQ119" s="91"/>
      <c r="DR119" s="91"/>
      <c r="DS119" s="91"/>
      <c r="DT119" s="91"/>
      <c r="DU119" s="91"/>
      <c r="DV119" s="91"/>
      <c r="DW119" s="91"/>
      <c r="DX119" s="91"/>
      <c r="DY119" s="91"/>
      <c r="DZ119" s="91"/>
      <c r="EA119" s="91"/>
      <c r="EB119" s="91"/>
      <c r="EC119" s="91"/>
      <c r="ED119" s="91"/>
      <c r="EE119" s="91"/>
      <c r="EF119" s="91"/>
      <c r="EG119" s="91"/>
      <c r="EH119" s="91"/>
      <c r="EI119" s="91"/>
      <c r="EJ119" s="91"/>
      <c r="EK119" s="91"/>
      <c r="EL119" s="91"/>
      <c r="EM119" s="91"/>
      <c r="EN119" s="91"/>
      <c r="EO119" s="91"/>
      <c r="EP119" s="91"/>
      <c r="EQ119" s="91"/>
      <c r="ER119" s="91"/>
      <c r="ES119" s="91"/>
      <c r="ET119" s="91"/>
      <c r="EU119" s="91"/>
      <c r="EV119" s="91"/>
      <c r="EW119" s="91"/>
      <c r="EX119" s="91"/>
      <c r="EY119" s="91"/>
    </row>
    <row r="120" spans="1:155" s="101" customFormat="1" ht="15.6" x14ac:dyDescent="0.3">
      <c r="A120" s="216" t="s">
        <v>167</v>
      </c>
      <c r="B120" s="404"/>
      <c r="C120" s="405"/>
      <c r="D120" s="405"/>
      <c r="E120" s="405"/>
      <c r="F120" s="405"/>
      <c r="G120" s="405"/>
      <c r="H120" s="405"/>
      <c r="I120" s="405"/>
      <c r="J120" s="405"/>
      <c r="K120" s="405"/>
      <c r="L120" s="405"/>
      <c r="M120" s="406"/>
      <c r="N120" s="218"/>
      <c r="O120" s="207"/>
      <c r="P120" s="409"/>
      <c r="Q120" s="410"/>
      <c r="R120" s="410"/>
      <c r="S120" s="410"/>
      <c r="T120" s="410"/>
      <c r="U120" s="410"/>
      <c r="V120" s="410"/>
      <c r="W120" s="410"/>
      <c r="X120" s="410"/>
      <c r="Y120" s="410"/>
      <c r="Z120" s="410"/>
      <c r="AA120" s="411"/>
      <c r="AB120" s="218"/>
      <c r="AC120" s="207"/>
      <c r="AD120" s="414"/>
      <c r="AE120" s="415"/>
      <c r="AF120" s="415"/>
      <c r="AG120" s="415"/>
      <c r="AH120" s="415"/>
      <c r="AI120" s="415"/>
      <c r="AJ120" s="415"/>
      <c r="AK120" s="415"/>
      <c r="AL120" s="415"/>
      <c r="AM120" s="415"/>
      <c r="AN120" s="415"/>
      <c r="AO120" s="416"/>
      <c r="AP120" s="218"/>
      <c r="AQ120" s="207"/>
      <c r="AR120" s="1"/>
      <c r="AS120" s="1"/>
      <c r="AT120" s="1"/>
      <c r="AU120" s="1"/>
      <c r="AV120" s="1"/>
      <c r="AW120" s="1"/>
      <c r="AX120" s="1"/>
      <c r="AY120" s="1"/>
      <c r="AZ120" s="1"/>
      <c r="BA120" s="1"/>
      <c r="BB120" s="1"/>
      <c r="BC120" s="1"/>
      <c r="BD120" s="1"/>
      <c r="BE120" s="207"/>
      <c r="BF120" s="1"/>
      <c r="BG120" s="1"/>
      <c r="BH120" s="1"/>
      <c r="BI120" s="1"/>
      <c r="BJ120" s="1"/>
      <c r="BK120" s="1"/>
      <c r="BL120" s="1"/>
      <c r="BM120" s="1"/>
      <c r="BN120" s="1"/>
      <c r="BO120" s="1"/>
      <c r="BP120" s="1"/>
      <c r="BQ120" s="1"/>
      <c r="BR120" s="1"/>
      <c r="BS120" s="90"/>
      <c r="BT120" s="91"/>
      <c r="BU120" s="91"/>
      <c r="BV120" s="91"/>
      <c r="BW120" s="91"/>
      <c r="BX120" s="91"/>
      <c r="BY120" s="91"/>
      <c r="BZ120" s="91"/>
      <c r="CA120" s="91"/>
      <c r="CB120" s="91"/>
      <c r="CC120" s="91"/>
      <c r="CD120" s="91"/>
      <c r="CE120" s="91"/>
      <c r="CF120" s="91"/>
      <c r="CG120" s="91"/>
      <c r="CH120" s="91"/>
      <c r="CI120" s="91"/>
      <c r="CJ120" s="91"/>
      <c r="CK120" s="91"/>
      <c r="CL120" s="91"/>
      <c r="CM120" s="91"/>
      <c r="CN120" s="91"/>
      <c r="CO120" s="91"/>
      <c r="CP120" s="91"/>
      <c r="CQ120" s="91"/>
      <c r="CR120" s="91"/>
      <c r="CS120" s="91"/>
      <c r="CT120" s="91"/>
      <c r="CU120" s="91"/>
      <c r="CV120" s="91"/>
      <c r="CW120" s="91"/>
      <c r="CX120" s="91"/>
      <c r="CY120" s="91"/>
      <c r="CZ120" s="91"/>
      <c r="DA120" s="91"/>
      <c r="DB120" s="91"/>
      <c r="DC120" s="91"/>
      <c r="DD120" s="91"/>
      <c r="DE120" s="91"/>
      <c r="DF120" s="91"/>
      <c r="DG120" s="91"/>
      <c r="DH120" s="91"/>
      <c r="DI120" s="91"/>
      <c r="DJ120" s="91"/>
      <c r="DK120" s="91"/>
      <c r="DL120" s="91"/>
      <c r="DM120" s="91"/>
      <c r="DN120" s="91"/>
      <c r="DO120" s="91"/>
      <c r="DP120" s="91"/>
      <c r="DQ120" s="91"/>
      <c r="DR120" s="91"/>
      <c r="DS120" s="91"/>
      <c r="DT120" s="91"/>
      <c r="DU120" s="91"/>
      <c r="DV120" s="91"/>
      <c r="DW120" s="91"/>
      <c r="DX120" s="91"/>
      <c r="DY120" s="91"/>
      <c r="DZ120" s="91"/>
      <c r="EA120" s="91"/>
      <c r="EB120" s="91"/>
      <c r="EC120" s="91"/>
      <c r="ED120" s="91"/>
      <c r="EE120" s="91"/>
      <c r="EF120" s="91"/>
      <c r="EG120" s="91"/>
      <c r="EH120" s="91"/>
      <c r="EI120" s="91"/>
      <c r="EJ120" s="91"/>
      <c r="EK120" s="91"/>
      <c r="EL120" s="91"/>
      <c r="EM120" s="91"/>
      <c r="EN120" s="91"/>
      <c r="EO120" s="91"/>
      <c r="EP120" s="91"/>
      <c r="EQ120" s="91"/>
      <c r="ER120" s="91"/>
      <c r="ES120" s="91"/>
      <c r="ET120" s="91"/>
      <c r="EU120" s="91"/>
      <c r="EV120" s="91"/>
      <c r="EW120" s="91"/>
      <c r="EX120" s="91"/>
      <c r="EY120" s="91"/>
    </row>
    <row r="121" spans="1:155" s="101" customFormat="1" ht="15.6" x14ac:dyDescent="0.3">
      <c r="A121" s="216" t="s">
        <v>171</v>
      </c>
      <c r="B121" s="407"/>
      <c r="C121" s="217"/>
      <c r="D121" s="217"/>
      <c r="E121" s="217"/>
      <c r="F121" s="217"/>
      <c r="G121" s="217"/>
      <c r="H121" s="217"/>
      <c r="I121" s="217"/>
      <c r="J121" s="217"/>
      <c r="K121" s="217"/>
      <c r="L121" s="217"/>
      <c r="M121" s="408"/>
      <c r="N121" s="218"/>
      <c r="O121" s="207"/>
      <c r="P121" s="412"/>
      <c r="Q121" s="221"/>
      <c r="R121" s="221"/>
      <c r="S121" s="221"/>
      <c r="T121" s="221"/>
      <c r="U121" s="221"/>
      <c r="V121" s="221"/>
      <c r="W121" s="221"/>
      <c r="X121" s="221"/>
      <c r="Y121" s="221"/>
      <c r="Z121" s="221"/>
      <c r="AA121" s="413"/>
      <c r="AB121" s="218"/>
      <c r="AC121" s="207"/>
      <c r="AD121" s="417"/>
      <c r="AE121" s="220"/>
      <c r="AF121" s="220"/>
      <c r="AG121" s="220"/>
      <c r="AH121" s="220"/>
      <c r="AI121" s="220"/>
      <c r="AJ121" s="220"/>
      <c r="AK121" s="220"/>
      <c r="AL121" s="220"/>
      <c r="AM121" s="220"/>
      <c r="AN121" s="220"/>
      <c r="AO121" s="418"/>
      <c r="AP121" s="218"/>
      <c r="AQ121" s="207"/>
      <c r="AR121" s="1"/>
      <c r="AS121" s="1"/>
      <c r="AT121" s="1"/>
      <c r="AU121" s="1"/>
      <c r="AV121" s="1"/>
      <c r="AW121" s="1"/>
      <c r="AX121" s="1"/>
      <c r="AY121" s="1"/>
      <c r="AZ121" s="1"/>
      <c r="BA121" s="1"/>
      <c r="BB121" s="1"/>
      <c r="BC121" s="1"/>
      <c r="BD121" s="1"/>
      <c r="BE121" s="207"/>
      <c r="BF121" s="1"/>
      <c r="BG121" s="1"/>
      <c r="BH121" s="1"/>
      <c r="BI121" s="1"/>
      <c r="BJ121" s="1"/>
      <c r="BK121" s="1"/>
      <c r="BL121" s="1"/>
      <c r="BM121" s="1"/>
      <c r="BN121" s="1"/>
      <c r="BO121" s="1"/>
      <c r="BP121" s="1"/>
      <c r="BQ121" s="1"/>
      <c r="BR121" s="1"/>
      <c r="BS121" s="90"/>
      <c r="BT121" s="91"/>
      <c r="BU121" s="91"/>
      <c r="BV121" s="91"/>
      <c r="BW121" s="91"/>
      <c r="BX121" s="91"/>
      <c r="BY121" s="91"/>
      <c r="BZ121" s="91"/>
      <c r="CA121" s="91"/>
      <c r="CB121" s="91"/>
      <c r="CC121" s="91"/>
      <c r="CD121" s="91"/>
      <c r="CE121" s="91"/>
      <c r="CF121" s="91"/>
      <c r="CG121" s="91"/>
      <c r="CH121" s="91"/>
      <c r="CI121" s="91"/>
      <c r="CJ121" s="91"/>
      <c r="CK121" s="91"/>
      <c r="CL121" s="91"/>
      <c r="CM121" s="91"/>
      <c r="CN121" s="91"/>
      <c r="CO121" s="91"/>
      <c r="CP121" s="91"/>
      <c r="CQ121" s="91"/>
      <c r="CR121" s="91"/>
      <c r="CS121" s="91"/>
      <c r="CT121" s="91"/>
      <c r="CU121" s="91"/>
      <c r="CV121" s="91"/>
      <c r="CW121" s="91"/>
      <c r="CX121" s="91"/>
      <c r="CY121" s="91"/>
      <c r="CZ121" s="91"/>
      <c r="DA121" s="91"/>
      <c r="DB121" s="91"/>
      <c r="DC121" s="91"/>
      <c r="DD121" s="91"/>
      <c r="DE121" s="91"/>
      <c r="DF121" s="91"/>
      <c r="DG121" s="91"/>
      <c r="DH121" s="91"/>
      <c r="DI121" s="91"/>
      <c r="DJ121" s="91"/>
      <c r="DK121" s="91"/>
      <c r="DL121" s="91"/>
      <c r="DM121" s="91"/>
      <c r="DN121" s="91"/>
      <c r="DO121" s="91"/>
      <c r="DP121" s="91"/>
      <c r="DQ121" s="91"/>
      <c r="DR121" s="91"/>
      <c r="DS121" s="91"/>
      <c r="DT121" s="91"/>
      <c r="DU121" s="91"/>
      <c r="DV121" s="91"/>
      <c r="DW121" s="91"/>
      <c r="DX121" s="91"/>
      <c r="DY121" s="91"/>
      <c r="DZ121" s="91"/>
      <c r="EA121" s="91"/>
      <c r="EB121" s="91"/>
      <c r="EC121" s="91"/>
      <c r="ED121" s="91"/>
      <c r="EE121" s="91"/>
      <c r="EF121" s="91"/>
      <c r="EG121" s="91"/>
      <c r="EH121" s="91"/>
      <c r="EI121" s="91"/>
      <c r="EJ121" s="91"/>
      <c r="EK121" s="91"/>
      <c r="EL121" s="91"/>
      <c r="EM121" s="91"/>
      <c r="EN121" s="91"/>
      <c r="EO121" s="91"/>
      <c r="EP121" s="91"/>
      <c r="EQ121" s="91"/>
      <c r="ER121" s="91"/>
      <c r="ES121" s="91"/>
      <c r="ET121" s="91"/>
      <c r="EU121" s="91"/>
      <c r="EV121" s="91"/>
      <c r="EW121" s="91"/>
      <c r="EX121" s="91"/>
      <c r="EY121" s="91"/>
    </row>
    <row r="122" spans="1:155" s="101" customFormat="1" ht="15.6" x14ac:dyDescent="0.3">
      <c r="A122" s="216" t="s">
        <v>172</v>
      </c>
      <c r="B122" s="407"/>
      <c r="C122" s="217"/>
      <c r="D122" s="217"/>
      <c r="E122" s="217"/>
      <c r="F122" s="217"/>
      <c r="G122" s="217"/>
      <c r="H122" s="217"/>
      <c r="I122" s="217"/>
      <c r="J122" s="217"/>
      <c r="K122" s="217"/>
      <c r="L122" s="217"/>
      <c r="M122" s="408"/>
      <c r="N122" s="218"/>
      <c r="O122" s="207"/>
      <c r="P122" s="412"/>
      <c r="Q122" s="219"/>
      <c r="R122" s="219"/>
      <c r="S122" s="219"/>
      <c r="T122" s="219"/>
      <c r="U122" s="219"/>
      <c r="V122" s="219"/>
      <c r="W122" s="219"/>
      <c r="X122" s="219"/>
      <c r="Y122" s="219"/>
      <c r="Z122" s="219"/>
      <c r="AA122" s="413"/>
      <c r="AB122" s="218"/>
      <c r="AC122" s="207"/>
      <c r="AD122" s="417"/>
      <c r="AE122" s="220"/>
      <c r="AF122" s="220"/>
      <c r="AG122" s="220"/>
      <c r="AH122" s="220"/>
      <c r="AI122" s="220"/>
      <c r="AJ122" s="220"/>
      <c r="AK122" s="220"/>
      <c r="AL122" s="220"/>
      <c r="AM122" s="220"/>
      <c r="AN122" s="220"/>
      <c r="AO122" s="418"/>
      <c r="AP122" s="218"/>
      <c r="AQ122" s="207"/>
      <c r="AR122" s="1"/>
      <c r="AS122" s="1"/>
      <c r="AT122" s="1"/>
      <c r="AU122" s="1"/>
      <c r="AV122" s="1"/>
      <c r="AW122" s="1"/>
      <c r="AX122" s="1"/>
      <c r="AY122" s="1"/>
      <c r="AZ122" s="1"/>
      <c r="BA122" s="1"/>
      <c r="BB122" s="1"/>
      <c r="BC122" s="1"/>
      <c r="BD122" s="1"/>
      <c r="BE122" s="207"/>
      <c r="BF122" s="1"/>
      <c r="BG122" s="1"/>
      <c r="BH122" s="1"/>
      <c r="BI122" s="1"/>
      <c r="BJ122" s="1"/>
      <c r="BK122" s="1"/>
      <c r="BL122" s="1"/>
      <c r="BM122" s="1"/>
      <c r="BN122" s="1"/>
      <c r="BO122" s="1"/>
      <c r="BP122" s="1"/>
      <c r="BQ122" s="1"/>
      <c r="BR122" s="1"/>
      <c r="BS122" s="90"/>
      <c r="BT122" s="91"/>
      <c r="BU122" s="91"/>
      <c r="BV122" s="91"/>
      <c r="BW122" s="91"/>
      <c r="BX122" s="91"/>
      <c r="BY122" s="91"/>
      <c r="BZ122" s="91"/>
      <c r="CA122" s="91"/>
      <c r="CB122" s="91"/>
      <c r="CC122" s="91"/>
      <c r="CD122" s="91"/>
      <c r="CE122" s="91"/>
      <c r="CF122" s="91"/>
      <c r="CG122" s="91"/>
      <c r="CH122" s="91"/>
      <c r="CI122" s="91"/>
      <c r="CJ122" s="91"/>
      <c r="CK122" s="91"/>
      <c r="CL122" s="91"/>
      <c r="CM122" s="91"/>
      <c r="CN122" s="91"/>
      <c r="CO122" s="91"/>
      <c r="CP122" s="91"/>
      <c r="CQ122" s="91"/>
      <c r="CR122" s="91"/>
      <c r="CS122" s="91"/>
      <c r="CT122" s="91"/>
      <c r="CU122" s="91"/>
      <c r="CV122" s="91"/>
      <c r="CW122" s="91"/>
      <c r="CX122" s="91"/>
      <c r="CY122" s="91"/>
      <c r="CZ122" s="91"/>
      <c r="DA122" s="91"/>
      <c r="DB122" s="91"/>
      <c r="DC122" s="91"/>
      <c r="DD122" s="91"/>
      <c r="DE122" s="91"/>
      <c r="DF122" s="91"/>
      <c r="DG122" s="91"/>
      <c r="DH122" s="91"/>
      <c r="DI122" s="91"/>
      <c r="DJ122" s="91"/>
      <c r="DK122" s="91"/>
      <c r="DL122" s="91"/>
      <c r="DM122" s="91"/>
      <c r="DN122" s="91"/>
      <c r="DO122" s="91"/>
      <c r="DP122" s="91"/>
      <c r="DQ122" s="91"/>
      <c r="DR122" s="91"/>
      <c r="DS122" s="91"/>
      <c r="DT122" s="91"/>
      <c r="DU122" s="91"/>
      <c r="DV122" s="91"/>
      <c r="DW122" s="91"/>
      <c r="DX122" s="91"/>
      <c r="DY122" s="91"/>
      <c r="DZ122" s="91"/>
      <c r="EA122" s="91"/>
      <c r="EB122" s="91"/>
      <c r="EC122" s="91"/>
      <c r="ED122" s="91"/>
      <c r="EE122" s="91"/>
      <c r="EF122" s="91"/>
      <c r="EG122" s="91"/>
      <c r="EH122" s="91"/>
      <c r="EI122" s="91"/>
      <c r="EJ122" s="91"/>
      <c r="EK122" s="91"/>
      <c r="EL122" s="91"/>
      <c r="EM122" s="91"/>
      <c r="EN122" s="91"/>
      <c r="EO122" s="91"/>
      <c r="EP122" s="91"/>
      <c r="EQ122" s="91"/>
      <c r="ER122" s="91"/>
      <c r="ES122" s="91"/>
      <c r="ET122" s="91"/>
      <c r="EU122" s="91"/>
      <c r="EV122" s="91"/>
      <c r="EW122" s="91"/>
      <c r="EX122" s="91"/>
      <c r="EY122" s="91"/>
    </row>
    <row r="123" spans="1:155" s="101" customFormat="1" ht="16.2" thickBot="1" x14ac:dyDescent="0.35">
      <c r="A123" s="216" t="s">
        <v>173</v>
      </c>
      <c r="B123" s="323"/>
      <c r="C123" s="324"/>
      <c r="D123" s="324"/>
      <c r="E123" s="324"/>
      <c r="F123" s="324"/>
      <c r="G123" s="324"/>
      <c r="H123" s="324"/>
      <c r="I123" s="324"/>
      <c r="J123" s="324"/>
      <c r="K123" s="324"/>
      <c r="L123" s="324"/>
      <c r="M123" s="325"/>
      <c r="N123" s="218"/>
      <c r="O123" s="207"/>
      <c r="P123" s="331"/>
      <c r="Q123" s="332"/>
      <c r="R123" s="332"/>
      <c r="S123" s="332"/>
      <c r="T123" s="332"/>
      <c r="U123" s="332"/>
      <c r="V123" s="332"/>
      <c r="W123" s="332"/>
      <c r="X123" s="332"/>
      <c r="Y123" s="332"/>
      <c r="Z123" s="332"/>
      <c r="AA123" s="333"/>
      <c r="AB123" s="218"/>
      <c r="AC123" s="207"/>
      <c r="AD123" s="339"/>
      <c r="AE123" s="340"/>
      <c r="AF123" s="340"/>
      <c r="AG123" s="340"/>
      <c r="AH123" s="340"/>
      <c r="AI123" s="340"/>
      <c r="AJ123" s="340"/>
      <c r="AK123" s="340"/>
      <c r="AL123" s="340"/>
      <c r="AM123" s="340"/>
      <c r="AN123" s="340"/>
      <c r="AO123" s="341"/>
      <c r="AP123" s="218"/>
      <c r="AQ123" s="207"/>
      <c r="AR123" s="1"/>
      <c r="AS123" s="1"/>
      <c r="AT123" s="1"/>
      <c r="AU123" s="1"/>
      <c r="AV123" s="1"/>
      <c r="AW123" s="1"/>
      <c r="AX123" s="1"/>
      <c r="AY123" s="1"/>
      <c r="AZ123" s="1"/>
      <c r="BA123" s="1"/>
      <c r="BB123" s="1"/>
      <c r="BC123" s="1"/>
      <c r="BD123" s="1"/>
      <c r="BE123" s="207"/>
      <c r="BF123" s="1"/>
      <c r="BG123" s="1"/>
      <c r="BH123" s="1"/>
      <c r="BI123" s="1"/>
      <c r="BJ123" s="1"/>
      <c r="BK123" s="1"/>
      <c r="BL123" s="1"/>
      <c r="BM123" s="1"/>
      <c r="BN123" s="1"/>
      <c r="BO123" s="1"/>
      <c r="BP123" s="1"/>
      <c r="BQ123" s="1"/>
      <c r="BR123" s="1"/>
      <c r="BS123" s="90"/>
      <c r="BT123" s="91"/>
      <c r="BU123" s="91"/>
      <c r="BV123" s="91"/>
      <c r="BW123" s="91"/>
      <c r="BX123" s="91"/>
      <c r="BY123" s="91"/>
      <c r="BZ123" s="91"/>
      <c r="CA123" s="91"/>
      <c r="CB123" s="91"/>
      <c r="CC123" s="91"/>
      <c r="CD123" s="91"/>
      <c r="CE123" s="91"/>
      <c r="CF123" s="91"/>
      <c r="CG123" s="91"/>
      <c r="CH123" s="91"/>
      <c r="CI123" s="91"/>
      <c r="CJ123" s="91"/>
      <c r="CK123" s="91"/>
      <c r="CL123" s="91"/>
      <c r="CM123" s="91"/>
      <c r="CN123" s="91"/>
      <c r="CO123" s="91"/>
      <c r="CP123" s="91"/>
      <c r="CQ123" s="91"/>
      <c r="CR123" s="91"/>
      <c r="CS123" s="91"/>
      <c r="CT123" s="91"/>
      <c r="CU123" s="91"/>
      <c r="CV123" s="91"/>
      <c r="CW123" s="91"/>
      <c r="CX123" s="91"/>
      <c r="CY123" s="91"/>
      <c r="CZ123" s="91"/>
      <c r="DA123" s="91"/>
      <c r="DB123" s="91"/>
      <c r="DC123" s="91"/>
      <c r="DD123" s="91"/>
      <c r="DE123" s="91"/>
      <c r="DF123" s="91"/>
      <c r="DG123" s="91"/>
      <c r="DH123" s="91"/>
      <c r="DI123" s="91"/>
      <c r="DJ123" s="91"/>
      <c r="DK123" s="91"/>
      <c r="DL123" s="91"/>
      <c r="DM123" s="91"/>
      <c r="DN123" s="91"/>
      <c r="DO123" s="91"/>
      <c r="DP123" s="91"/>
      <c r="DQ123" s="91"/>
      <c r="DR123" s="91"/>
      <c r="DS123" s="91"/>
      <c r="DT123" s="91"/>
      <c r="DU123" s="91"/>
      <c r="DV123" s="91"/>
      <c r="DW123" s="91"/>
      <c r="DX123" s="91"/>
      <c r="DY123" s="91"/>
      <c r="DZ123" s="91"/>
      <c r="EA123" s="91"/>
      <c r="EB123" s="91"/>
      <c r="EC123" s="91"/>
      <c r="ED123" s="91"/>
      <c r="EE123" s="91"/>
      <c r="EF123" s="91"/>
      <c r="EG123" s="91"/>
      <c r="EH123" s="91"/>
      <c r="EI123" s="91"/>
      <c r="EJ123" s="91"/>
      <c r="EK123" s="91"/>
      <c r="EL123" s="91"/>
      <c r="EM123" s="91"/>
      <c r="EN123" s="91"/>
      <c r="EO123" s="91"/>
      <c r="EP123" s="91"/>
      <c r="EQ123" s="91"/>
      <c r="ER123" s="91"/>
      <c r="ES123" s="91"/>
      <c r="ET123" s="91"/>
      <c r="EU123" s="91"/>
      <c r="EV123" s="91"/>
      <c r="EW123" s="91"/>
      <c r="EX123" s="91"/>
      <c r="EY123" s="91"/>
    </row>
    <row r="124" spans="1:155" s="92" customFormat="1" ht="15.6" x14ac:dyDescent="0.3">
      <c r="A124" s="201" t="s">
        <v>91</v>
      </c>
      <c r="B124" s="222" t="str">
        <f>IF('SSA Info'!$B20="YES","x",IF(AND(B118="x",(N44/12)*0.9235-(B121+B122+B123)&gt;='SSA Info'!B16),"Cessation",""))</f>
        <v/>
      </c>
      <c r="C124" s="222" t="str">
        <f>IF('SSA Info'!$B20="YES","x",IF(OR(B124="Cessation",B124="x"),"x",IF(AND(C118="x",($N44/12)*0.9235-(C121+C122+C123)&gt;='SSA Info'!$B16),"Cessation","")))</f>
        <v/>
      </c>
      <c r="D124" s="222" t="str">
        <f>IF('SSA Info'!$B20="YES","x",IF(OR(C124="Cessation",C124="x"),"x",IF(AND(D118="x",($N44/12)*0.9235-(D121+D122+D123)&gt;='SSA Info'!$B16),"Cessation","")))</f>
        <v/>
      </c>
      <c r="E124" s="222" t="str">
        <f>IF('SSA Info'!$B20="YES","x",IF(OR(D124="Cessation",D124="x"),"x",IF(AND(E118="x",($N44/12)*0.9235-(E121+E122+E123)&gt;='SSA Info'!$B16),"Cessation","")))</f>
        <v/>
      </c>
      <c r="F124" s="222" t="str">
        <f>IF('SSA Info'!$B20="YES","x",IF(OR(E124="Cessation",E124="x"),"x",IF(AND(F118="x",($N44/12)*0.9235-(F121+F122+F123)&gt;='SSA Info'!$B16),"Cessation","")))</f>
        <v/>
      </c>
      <c r="G124" s="222" t="str">
        <f>IF('SSA Info'!$B20="YES","x",IF(OR(F124="Cessation",F124="x"),"x",IF(AND(G118="x",($N44/12)*0.9235-(G121+G122+G123)&gt;='SSA Info'!$B16),"Cessation","")))</f>
        <v/>
      </c>
      <c r="H124" s="222" t="str">
        <f>IF('SSA Info'!$B20="YES","x",IF(OR(G124="Cessation",G124="x"),"x",IF(AND(H118="x",($N44/12)*0.9235-(H121+H122+H123)&gt;='SSA Info'!$B16),"Cessation","")))</f>
        <v/>
      </c>
      <c r="I124" s="222" t="str">
        <f>IF('SSA Info'!$B20="YES","x",IF(OR(H124="Cessation",H124="x"),"x",IF(AND(I118="x",($N44/12)*0.9235-(I121+I122+I123)&gt;='SSA Info'!$B16),"Cessation","")))</f>
        <v/>
      </c>
      <c r="J124" s="222" t="str">
        <f>IF('SSA Info'!$B20="YES","x",IF(OR(I124="Cessation",I124="x"),"x",IF(AND(J118="x",($N44/12)*0.9235-(J121+J122+J123)&gt;='SSA Info'!$B16),"Cessation","")))</f>
        <v/>
      </c>
      <c r="K124" s="222" t="str">
        <f>IF('SSA Info'!$B20="YES","x",IF(OR(J124="Cessation",J124="x"),"x",IF(AND(K118="x",($N44/12)*0.9235-(K121+K122+K123)&gt;='SSA Info'!$B16),"Cessation","")))</f>
        <v/>
      </c>
      <c r="L124" s="222" t="str">
        <f>IF('SSA Info'!$B20="YES","x",IF(OR(K124="Cessation",K124="x"),"x",IF(AND(L118="x",($N44/12)*0.9235-(L121+L122+L123)&gt;='SSA Info'!$B16),"Cessation","")))</f>
        <v/>
      </c>
      <c r="M124" s="222" t="str">
        <f>IF('SSA Info'!$B20="YES","x",IF(OR(L124="Cessation",L124="x"),"x",IF(AND(M118="x",($N44/12)*0.9235-(M121+M122+M123)&gt;='SSA Info'!$B16),"Cessation","")))</f>
        <v/>
      </c>
      <c r="N124" s="112"/>
      <c r="O124" s="157"/>
      <c r="P124" s="222" t="str">
        <f>IF('SSA Info'!$B20="YES","x",IF(OR(M124="Cessation",M124="x"),"x",IF(AND(P118="x",(AB44/12)*0.9235-(P121+P122+P123)&gt;='SSA Info'!B16),"Cessation","")))</f>
        <v/>
      </c>
      <c r="Q124" s="222" t="str">
        <f>IF('SSA Info'!$B20="YES","x",IF(OR(P124="Cessation",P124="x"),"x",IF(AND(Q118="x",($AB44/12)*0.9235-(Q121+Q122+Q123)&gt;='SSA Info'!$B16),"Cessation","")))</f>
        <v/>
      </c>
      <c r="R124" s="222" t="str">
        <f>IF('SSA Info'!$B20="YES","x",IF(OR(Q124="Cessation",Q124="x"),"x",IF(AND(R118="x",($AB44/12)*0.9235-(R121+R122+R123)&gt;='SSA Info'!$B16),"Cessation","")))</f>
        <v/>
      </c>
      <c r="S124" s="222" t="str">
        <f>IF('SSA Info'!$B20="YES","x",IF(OR(R124="Cessation",R124="x"),"x",IF(AND(S118="x",($AB44/12)*0.9235-(S121+S122+S123)&gt;='SSA Info'!$B16),"Cessation","")))</f>
        <v/>
      </c>
      <c r="T124" s="222" t="str">
        <f>IF('SSA Info'!$B20="YES","x",IF(OR(S124="Cessation",S124="x"),"x",IF(AND(T118="x",($AB44/12)*0.9235-(T121+T122+T123)&gt;='SSA Info'!$B16),"Cessation","")))</f>
        <v/>
      </c>
      <c r="U124" s="222" t="str">
        <f>IF('SSA Info'!$B20="YES","x",IF(OR(T124="Cessation",T124="x"),"x",IF(AND(U118="x",($AB44/12)*0.9235-(U121+U122+U123)&gt;='SSA Info'!$B16),"Cessation","")))</f>
        <v/>
      </c>
      <c r="V124" s="222" t="str">
        <f>IF('SSA Info'!$B20="YES","x",IF(OR(U124="Cessation",U124="x"),"x",IF(AND(V118="x",($AB44/12)*0.9235-(V121+V122+V123)&gt;='SSA Info'!$B16),"Cessation","")))</f>
        <v/>
      </c>
      <c r="W124" s="222" t="str">
        <f>IF('SSA Info'!$B20="YES","x",IF(OR(V124="Cessation",V124="x"),"x",IF(AND(W118="x",($AB44/12)*0.9235-(W121+W122+W123)&gt;='SSA Info'!$B16),"Cessation","")))</f>
        <v/>
      </c>
      <c r="X124" s="222" t="str">
        <f>IF('SSA Info'!$B20="YES","x",IF(OR(W124="Cessation",W124="x"),"x",IF(AND(X118="x",($AB44/12)*0.9235-(X121+X122+X123)&gt;='SSA Info'!$B16),"Cessation","")))</f>
        <v/>
      </c>
      <c r="Y124" s="222" t="str">
        <f>IF('SSA Info'!$B20="YES","x",IF(OR(X124="Cessation",X124="x"),"x",IF(AND(Y118="x",($AB44/12)*0.9235-(Y121+Y122+Y123)&gt;='SSA Info'!$B16),"Cessation","")))</f>
        <v/>
      </c>
      <c r="Z124" s="222" t="str">
        <f>IF('SSA Info'!$B20="YES","x",IF(OR(Y124="Cessation",Y124="x"),"x",IF(AND(Z118="x",($AB44/12)*0.9235-(Z121+Z122+Z123)&gt;='SSA Info'!$B16),"Cessation","")))</f>
        <v/>
      </c>
      <c r="AA124" s="222" t="str">
        <f>IF('SSA Info'!$B20="YES","x",IF(OR(Z124="Cessation",Z124="x"),"x",IF(AND(AA118="x",($AB44/12)*0.9235-(AA121+AA122+AA123)&gt;='SSA Info'!$B16),"Cessation","")))</f>
        <v/>
      </c>
      <c r="AB124" s="112"/>
      <c r="AC124" s="157"/>
      <c r="AD124" s="222" t="str">
        <f>IF('SSA Info'!$B20="YES","x",IF(OR(AA124="Cessation",AA124="x"),"x",IF(AND(AD118="x",(AP44/12)*0.9235-(AD121+AD122+AD123)&gt;='SSA Info'!B16),"Cessation","")))</f>
        <v/>
      </c>
      <c r="AE124" s="403" t="str">
        <f>IF('SSA Info'!$B20="YES","x",IF(OR(AD124="Cessation",AD124="x"),"x",IF(AND(AE118="x",($AP44/12)*0.9235-(AE121+AE122+AE123)&gt;='SSA Info'!$B16),"Cessation","")))</f>
        <v/>
      </c>
      <c r="AF124" s="403" t="str">
        <f>IF('SSA Info'!$B20="YES","x",IF(OR(AE124="Cessation",AE124="x"),"x",IF(AND(AF118="x",($AP44/12)*0.9235-(AF121+AF122+AF123)&gt;='SSA Info'!$B16),"Cessation","")))</f>
        <v/>
      </c>
      <c r="AG124" s="403" t="str">
        <f>IF('SSA Info'!$B20="YES","x",IF(OR(AF124="Cessation",AF124="x"),"x",IF(AND(AG118="x",($AP44/12)*0.9235-(AG121+AG122+AG123)&gt;='SSA Info'!$B16),"Cessation","")))</f>
        <v/>
      </c>
      <c r="AH124" s="403" t="str">
        <f>IF('SSA Info'!$B20="YES","x",IF(OR(AG124="Cessation",AG124="x"),"x",IF(AND(AH118="x",($AP44/12)*0.9235-(AH121+AH122+AH123)&gt;='SSA Info'!$B16),"Cessation","")))</f>
        <v/>
      </c>
      <c r="AI124" s="403" t="str">
        <f>IF('SSA Info'!$B20="YES","x",IF(OR(AH124="Cessation",AH124="x"),"x",IF(AND(AI118="x",($AP44/12)*0.9235-(AI121+AI122+AI123)&gt;='SSA Info'!$B16),"Cessation","")))</f>
        <v/>
      </c>
      <c r="AJ124" s="403" t="str">
        <f>IF('SSA Info'!$B20="YES","x",IF(OR(AI124="Cessation",AI124="x"),"x",IF(AND(AJ118="x",($AP44/12)*0.9235-(AJ121+AJ122+AJ123)&gt;='SSA Info'!$B16),"Cessation","")))</f>
        <v/>
      </c>
      <c r="AK124" s="403" t="str">
        <f>IF('SSA Info'!$B20="YES","x",IF(OR(AJ124="Cessation",AJ124="x"),"x",IF(AND(AK118="x",($AP44/12)*0.9235-(AK121+AK122+AK123)&gt;='SSA Info'!$B16),"Cessation","")))</f>
        <v/>
      </c>
      <c r="AL124" s="403" t="str">
        <f>IF('SSA Info'!$B20="YES","x",IF(OR(AK124="Cessation",AK124="x"),"x",IF(AND(AL118="x",($AP44/12)*0.9235-(AL121+AL122+AL123)&gt;='SSA Info'!$B16),"Cessation","")))</f>
        <v/>
      </c>
      <c r="AM124" s="403" t="str">
        <f>IF('SSA Info'!$B20="YES","x",IF(OR(AL124="Cessation",AL124="x"),"x",IF(AND(AM118="x",($AP44/12)*0.9235-(AM121+AM122+AM123)&gt;='SSA Info'!$B16),"Cessation","")))</f>
        <v/>
      </c>
      <c r="AN124" s="403" t="str">
        <f>IF('SSA Info'!$B20="YES","x",IF(OR(AM124="Cessation",AM124="x"),"x",IF(AND(AN118="x",($AP44/12)*0.9235-(AN121+AN122+AN123)&gt;='SSA Info'!$B16),"Cessation","")))</f>
        <v/>
      </c>
      <c r="AO124" s="403" t="str">
        <f>IF('SSA Info'!$B20="YES","x",IF(OR(AN124="Cessation",AN124="x"),"x",IF(AND(AO118="x",($AP44/12)*0.9235-(AO121+AO122+AO123)&gt;='SSA Info'!$B16),"Cessation","")))</f>
        <v/>
      </c>
      <c r="AP124" s="112"/>
      <c r="AQ124" s="157"/>
      <c r="AR124" s="1"/>
      <c r="AS124" s="1"/>
      <c r="AT124" s="1"/>
      <c r="AU124" s="1"/>
      <c r="AV124" s="1"/>
      <c r="AW124" s="1"/>
      <c r="AX124" s="1"/>
      <c r="AY124" s="1"/>
      <c r="AZ124" s="1"/>
      <c r="BA124" s="1"/>
      <c r="BB124" s="1"/>
      <c r="BC124" s="1"/>
      <c r="BD124" s="1"/>
      <c r="BE124" s="157"/>
      <c r="BF124" s="1"/>
      <c r="BG124" s="1"/>
      <c r="BH124" s="1"/>
      <c r="BI124" s="1"/>
      <c r="BJ124" s="1"/>
      <c r="BK124" s="1"/>
      <c r="BL124" s="1"/>
      <c r="BM124" s="1"/>
      <c r="BN124" s="1"/>
      <c r="BO124" s="1"/>
      <c r="BP124" s="1"/>
      <c r="BQ124" s="1"/>
      <c r="BR124" s="1"/>
      <c r="BS124" s="90"/>
      <c r="BT124" s="91"/>
      <c r="BU124" s="91"/>
      <c r="BV124" s="91"/>
      <c r="BW124" s="91"/>
      <c r="BX124" s="91"/>
      <c r="BY124" s="91"/>
      <c r="BZ124" s="91"/>
      <c r="CA124" s="91"/>
      <c r="CB124" s="91"/>
      <c r="CC124" s="91"/>
      <c r="CD124" s="91"/>
      <c r="CE124" s="91"/>
      <c r="CF124" s="91"/>
      <c r="CG124" s="91"/>
      <c r="CH124" s="91"/>
      <c r="CI124" s="91"/>
      <c r="CJ124" s="91"/>
      <c r="CK124" s="91"/>
      <c r="CL124" s="91"/>
      <c r="CM124" s="91"/>
      <c r="CN124" s="91"/>
      <c r="CO124" s="91"/>
      <c r="CP124" s="91"/>
      <c r="CQ124" s="91"/>
      <c r="CR124" s="91"/>
      <c r="CS124" s="91"/>
      <c r="CT124" s="91"/>
      <c r="CU124" s="91"/>
      <c r="CV124" s="91"/>
      <c r="CW124" s="91"/>
      <c r="CX124" s="91"/>
      <c r="CY124" s="91"/>
      <c r="CZ124" s="91"/>
      <c r="DA124" s="91"/>
      <c r="DB124" s="91"/>
      <c r="DC124" s="91"/>
      <c r="DD124" s="91"/>
      <c r="DE124" s="91"/>
      <c r="DF124" s="91"/>
      <c r="DG124" s="91"/>
      <c r="DH124" s="91"/>
      <c r="DI124" s="91"/>
      <c r="DJ124" s="91"/>
      <c r="DK124" s="91"/>
      <c r="DL124" s="91"/>
      <c r="DM124" s="91"/>
      <c r="DN124" s="91"/>
      <c r="DO124" s="91"/>
      <c r="DP124" s="91"/>
      <c r="DQ124" s="91"/>
      <c r="DR124" s="91"/>
      <c r="DS124" s="91"/>
      <c r="DT124" s="91"/>
      <c r="DU124" s="91"/>
      <c r="DV124" s="91"/>
      <c r="DW124" s="91"/>
      <c r="DX124" s="91"/>
      <c r="DY124" s="91"/>
      <c r="DZ124" s="91"/>
      <c r="EA124" s="91"/>
      <c r="EB124" s="91"/>
      <c r="EC124" s="91"/>
      <c r="ED124" s="91"/>
      <c r="EE124" s="91"/>
      <c r="EF124" s="91"/>
      <c r="EG124" s="91"/>
      <c r="EH124" s="91"/>
      <c r="EI124" s="91"/>
      <c r="EJ124" s="91"/>
      <c r="EK124" s="91"/>
      <c r="EL124" s="91"/>
      <c r="EM124" s="91"/>
      <c r="EN124" s="91"/>
      <c r="EO124" s="91"/>
      <c r="EP124" s="91"/>
      <c r="EQ124" s="91"/>
      <c r="ER124" s="91"/>
      <c r="ES124" s="91"/>
      <c r="ET124" s="91"/>
      <c r="EU124" s="91"/>
      <c r="EV124" s="91"/>
      <c r="EW124" s="91"/>
      <c r="EX124" s="91"/>
      <c r="EY124" s="91"/>
    </row>
    <row r="125" spans="1:155" s="92" customFormat="1" ht="15.6" x14ac:dyDescent="0.3">
      <c r="A125" s="201" t="s">
        <v>92</v>
      </c>
      <c r="B125" s="214"/>
      <c r="C125" s="214" t="str">
        <f t="shared" ref="C125:L125" si="127">IF(B125="x","x",IF(B124="Cessation","GP-1",IF(B125="GP-1","GP-2",IF(B125="GP-2","x",""))))</f>
        <v/>
      </c>
      <c r="D125" s="214" t="str">
        <f t="shared" si="127"/>
        <v/>
      </c>
      <c r="E125" s="214" t="str">
        <f t="shared" si="127"/>
        <v/>
      </c>
      <c r="F125" s="214" t="str">
        <f t="shared" si="127"/>
        <v/>
      </c>
      <c r="G125" s="214" t="str">
        <f t="shared" si="127"/>
        <v/>
      </c>
      <c r="H125" s="214" t="str">
        <f t="shared" si="127"/>
        <v/>
      </c>
      <c r="I125" s="214" t="str">
        <f t="shared" si="127"/>
        <v/>
      </c>
      <c r="J125" s="214" t="str">
        <f t="shared" si="127"/>
        <v/>
      </c>
      <c r="K125" s="214" t="str">
        <f t="shared" si="127"/>
        <v/>
      </c>
      <c r="L125" s="214" t="str">
        <f t="shared" si="127"/>
        <v/>
      </c>
      <c r="M125" s="214" t="str">
        <f>IF(L125="x","x",IF(L124="Cessation","GP-1",IF(L125="GP-1","GP-2",IF(L125="GP-2","x",""))))</f>
        <v/>
      </c>
      <c r="N125" s="112"/>
      <c r="O125" s="157"/>
      <c r="P125" s="214" t="str">
        <f>IF(M125="x","x",IF(M124="Cessation","GP-1",IF(M125="GP-1","GP-2",IF(M125="GP-2","x",""))))</f>
        <v/>
      </c>
      <c r="Q125" s="214" t="str">
        <f>IF(P125="x","x",IF(P124="Cessation","GP-1",IF(P125="GP-1","GP-2",IF(P125="GP-2","x",""))))</f>
        <v/>
      </c>
      <c r="R125" s="214" t="str">
        <f>IF(Q125="x","x",IF(Q124="Cessation","GP-1",IF(Q125="GP-1","GP-2",IF(Q125="GP-2","x",""))))</f>
        <v/>
      </c>
      <c r="S125" s="214" t="str">
        <f t="shared" ref="S125:Z125" si="128">IF(R125="x","x",IF(R124="Cessation","GP-1",IF(R125="GP-1","GP-2",IF(R125="GP-2","x",""))))</f>
        <v/>
      </c>
      <c r="T125" s="214" t="str">
        <f t="shared" si="128"/>
        <v/>
      </c>
      <c r="U125" s="214" t="str">
        <f t="shared" si="128"/>
        <v/>
      </c>
      <c r="V125" s="214" t="str">
        <f t="shared" si="128"/>
        <v/>
      </c>
      <c r="W125" s="214" t="str">
        <f t="shared" si="128"/>
        <v/>
      </c>
      <c r="X125" s="214" t="str">
        <f t="shared" si="128"/>
        <v/>
      </c>
      <c r="Y125" s="214" t="str">
        <f t="shared" si="128"/>
        <v/>
      </c>
      <c r="Z125" s="214" t="str">
        <f t="shared" si="128"/>
        <v/>
      </c>
      <c r="AA125" s="214" t="str">
        <f>IF(Z125="x","x",IF(Z124="Cessation","GP-1",IF(Z125="GP-1","GP-2",IF(Z125="GP-2","x",""))))</f>
        <v/>
      </c>
      <c r="AB125" s="112"/>
      <c r="AC125" s="157"/>
      <c r="AD125" s="214" t="str">
        <f>IF(AA125="x","x",IF(AA124="Cessation","GP-1",IF(AA125="GP-1","GP-2",IF(AA125="GP-2","x",""))))</f>
        <v/>
      </c>
      <c r="AE125" s="215" t="str">
        <f>IF(AD125="x","x",IF(AD124="Cessation","GP-1",IF(AD125="GP-1","GP-2",IF(AD125="GP-2","x",""))))</f>
        <v/>
      </c>
      <c r="AF125" s="215" t="str">
        <f t="shared" ref="AF125:AN125" si="129">IF(AE125="x","x",IF(AE124="Cessation","GP-1",IF(AE125="GP-1","GP-2",IF(AE125="GP-2","x",""))))</f>
        <v/>
      </c>
      <c r="AG125" s="215" t="str">
        <f t="shared" si="129"/>
        <v/>
      </c>
      <c r="AH125" s="215" t="str">
        <f t="shared" si="129"/>
        <v/>
      </c>
      <c r="AI125" s="215" t="str">
        <f t="shared" si="129"/>
        <v/>
      </c>
      <c r="AJ125" s="215" t="str">
        <f t="shared" si="129"/>
        <v/>
      </c>
      <c r="AK125" s="215" t="str">
        <f t="shared" si="129"/>
        <v/>
      </c>
      <c r="AL125" s="215" t="str">
        <f t="shared" si="129"/>
        <v/>
      </c>
      <c r="AM125" s="215" t="str">
        <f t="shared" si="129"/>
        <v/>
      </c>
      <c r="AN125" s="215" t="str">
        <f t="shared" si="129"/>
        <v/>
      </c>
      <c r="AO125" s="222" t="str">
        <f>IF(AN125="x","x",IF(AN124="Cessation","GP-1",IF(AN125="GP-1","GP-2",IF(AN125="GP-2","x",""))))</f>
        <v/>
      </c>
      <c r="AP125" s="112"/>
      <c r="AQ125" s="157"/>
      <c r="AR125" s="1"/>
      <c r="AS125" s="1"/>
      <c r="AT125" s="1"/>
      <c r="AU125" s="1"/>
      <c r="AV125" s="1"/>
      <c r="AW125" s="1"/>
      <c r="AX125" s="1"/>
      <c r="AY125" s="1"/>
      <c r="AZ125" s="1"/>
      <c r="BA125" s="1"/>
      <c r="BB125" s="1"/>
      <c r="BC125" s="1"/>
      <c r="BD125" s="1"/>
      <c r="BE125" s="157"/>
      <c r="BF125" s="1"/>
      <c r="BG125" s="1"/>
      <c r="BH125" s="1"/>
      <c r="BI125" s="1"/>
      <c r="BJ125" s="1"/>
      <c r="BK125" s="1"/>
      <c r="BL125" s="1"/>
      <c r="BM125" s="1"/>
      <c r="BN125" s="1"/>
      <c r="BO125" s="1"/>
      <c r="BP125" s="1"/>
      <c r="BQ125" s="1"/>
      <c r="BR125" s="1"/>
      <c r="BS125" s="90"/>
      <c r="BT125" s="91"/>
      <c r="BU125" s="91"/>
      <c r="BV125" s="91"/>
      <c r="BW125" s="91"/>
      <c r="BX125" s="91"/>
      <c r="BY125" s="91"/>
      <c r="BZ125" s="91"/>
      <c r="CA125" s="91"/>
      <c r="CB125" s="91"/>
      <c r="CC125" s="91"/>
      <c r="CD125" s="91"/>
      <c r="CE125" s="91"/>
      <c r="CF125" s="91"/>
      <c r="CG125" s="91"/>
      <c r="CH125" s="91"/>
      <c r="CI125" s="91"/>
      <c r="CJ125" s="91"/>
      <c r="CK125" s="91"/>
      <c r="CL125" s="91"/>
      <c r="CM125" s="91"/>
      <c r="CN125" s="91"/>
      <c r="CO125" s="91"/>
      <c r="CP125" s="91"/>
      <c r="CQ125" s="91"/>
      <c r="CR125" s="91"/>
      <c r="CS125" s="91"/>
      <c r="CT125" s="91"/>
      <c r="CU125" s="91"/>
      <c r="CV125" s="91"/>
      <c r="CW125" s="91"/>
      <c r="CX125" s="91"/>
      <c r="CY125" s="91"/>
      <c r="CZ125" s="91"/>
      <c r="DA125" s="91"/>
      <c r="DB125" s="91"/>
      <c r="DC125" s="91"/>
      <c r="DD125" s="91"/>
      <c r="DE125" s="91"/>
      <c r="DF125" s="91"/>
      <c r="DG125" s="91"/>
      <c r="DH125" s="91"/>
      <c r="DI125" s="91"/>
      <c r="DJ125" s="91"/>
      <c r="DK125" s="91"/>
      <c r="DL125" s="91"/>
      <c r="DM125" s="91"/>
      <c r="DN125" s="91"/>
      <c r="DO125" s="91"/>
      <c r="DP125" s="91"/>
      <c r="DQ125" s="91"/>
      <c r="DR125" s="91"/>
      <c r="DS125" s="91"/>
      <c r="DT125" s="91"/>
      <c r="DU125" s="91"/>
      <c r="DV125" s="91"/>
      <c r="DW125" s="91"/>
      <c r="DX125" s="91"/>
      <c r="DY125" s="91"/>
      <c r="DZ125" s="91"/>
      <c r="EA125" s="91"/>
      <c r="EB125" s="91"/>
      <c r="EC125" s="91"/>
      <c r="ED125" s="91"/>
      <c r="EE125" s="91"/>
      <c r="EF125" s="91"/>
      <c r="EG125" s="91"/>
      <c r="EH125" s="91"/>
      <c r="EI125" s="91"/>
      <c r="EJ125" s="91"/>
      <c r="EK125" s="91"/>
      <c r="EL125" s="91"/>
      <c r="EM125" s="91"/>
      <c r="EN125" s="91"/>
      <c r="EO125" s="91"/>
      <c r="EP125" s="91"/>
      <c r="EQ125" s="91"/>
      <c r="ER125" s="91"/>
      <c r="ES125" s="91"/>
      <c r="ET125" s="91"/>
      <c r="EU125" s="91"/>
      <c r="EV125" s="91"/>
      <c r="EW125" s="91"/>
      <c r="EX125" s="91"/>
      <c r="EY125" s="91"/>
    </row>
    <row r="126" spans="1:155" s="92" customFormat="1" ht="4.5" customHeight="1" x14ac:dyDescent="0.3">
      <c r="A126" s="110"/>
      <c r="B126" s="223"/>
      <c r="C126" s="223"/>
      <c r="D126" s="223"/>
      <c r="E126" s="223"/>
      <c r="F126" s="223"/>
      <c r="G126" s="223"/>
      <c r="H126" s="223"/>
      <c r="I126" s="223"/>
      <c r="J126" s="223"/>
      <c r="K126" s="223"/>
      <c r="L126" s="223"/>
      <c r="M126" s="224"/>
      <c r="N126" s="112"/>
      <c r="O126" s="157"/>
      <c r="P126" s="223"/>
      <c r="Q126" s="223"/>
      <c r="R126" s="223"/>
      <c r="S126" s="223"/>
      <c r="T126" s="223"/>
      <c r="U126" s="223"/>
      <c r="V126" s="223"/>
      <c r="W126" s="223"/>
      <c r="X126" s="223"/>
      <c r="Y126" s="223"/>
      <c r="Z126" s="223"/>
      <c r="AA126" s="224"/>
      <c r="AB126" s="112"/>
      <c r="AC126" s="157"/>
      <c r="AD126" s="223"/>
      <c r="AE126" s="223"/>
      <c r="AF126" s="223"/>
      <c r="AG126" s="223"/>
      <c r="AH126" s="223"/>
      <c r="AI126" s="223"/>
      <c r="AJ126" s="223"/>
      <c r="AK126" s="223"/>
      <c r="AL126" s="223"/>
      <c r="AM126" s="223"/>
      <c r="AN126" s="223"/>
      <c r="AO126" s="224"/>
      <c r="AP126" s="112"/>
      <c r="AQ126" s="157"/>
      <c r="AR126" s="1"/>
      <c r="AS126" s="1"/>
      <c r="AT126" s="1"/>
      <c r="AU126" s="1"/>
      <c r="AV126" s="1"/>
      <c r="AW126" s="1"/>
      <c r="AX126" s="1"/>
      <c r="AY126" s="1"/>
      <c r="AZ126" s="1"/>
      <c r="BA126" s="1"/>
      <c r="BB126" s="1"/>
      <c r="BC126" s="1"/>
      <c r="BD126" s="1"/>
      <c r="BE126" s="157"/>
      <c r="BF126" s="1"/>
      <c r="BG126" s="1"/>
      <c r="BH126" s="1"/>
      <c r="BI126" s="1"/>
      <c r="BJ126" s="1"/>
      <c r="BK126" s="1"/>
      <c r="BL126" s="1"/>
      <c r="BM126" s="1"/>
      <c r="BN126" s="1"/>
      <c r="BO126" s="1"/>
      <c r="BP126" s="1"/>
      <c r="BQ126" s="1"/>
      <c r="BR126" s="1"/>
      <c r="BS126" s="90"/>
      <c r="BT126" s="91"/>
      <c r="BU126" s="91"/>
      <c r="BV126" s="91"/>
      <c r="BW126" s="91"/>
      <c r="BX126" s="91"/>
      <c r="BY126" s="91"/>
      <c r="BZ126" s="91"/>
      <c r="CA126" s="91"/>
      <c r="CB126" s="91"/>
      <c r="CC126" s="91"/>
      <c r="CD126" s="91"/>
      <c r="CE126" s="91"/>
      <c r="CF126" s="91"/>
      <c r="CG126" s="91"/>
      <c r="CH126" s="91"/>
      <c r="CI126" s="91"/>
      <c r="CJ126" s="91"/>
      <c r="CK126" s="91"/>
      <c r="CL126" s="91"/>
      <c r="CM126" s="91"/>
      <c r="CN126" s="91"/>
      <c r="CO126" s="91"/>
      <c r="CP126" s="91"/>
      <c r="CQ126" s="91"/>
      <c r="CR126" s="91"/>
      <c r="CS126" s="91"/>
      <c r="CT126" s="91"/>
      <c r="CU126" s="91"/>
      <c r="CV126" s="91"/>
      <c r="CW126" s="91"/>
      <c r="CX126" s="91"/>
      <c r="CY126" s="91"/>
      <c r="CZ126" s="91"/>
      <c r="DA126" s="91"/>
      <c r="DB126" s="91"/>
      <c r="DC126" s="91"/>
      <c r="DD126" s="91"/>
      <c r="DE126" s="91"/>
      <c r="DF126" s="91"/>
      <c r="DG126" s="91"/>
      <c r="DH126" s="91"/>
      <c r="DI126" s="91"/>
      <c r="DJ126" s="91"/>
      <c r="DK126" s="91"/>
      <c r="DL126" s="91"/>
      <c r="DM126" s="91"/>
      <c r="DN126" s="91"/>
      <c r="DO126" s="91"/>
      <c r="DP126" s="91"/>
      <c r="DQ126" s="91"/>
      <c r="DR126" s="91"/>
      <c r="DS126" s="91"/>
      <c r="DT126" s="91"/>
      <c r="DU126" s="91"/>
      <c r="DV126" s="91"/>
      <c r="DW126" s="91"/>
      <c r="DX126" s="91"/>
      <c r="DY126" s="91"/>
      <c r="DZ126" s="91"/>
      <c r="EA126" s="91"/>
      <c r="EB126" s="91"/>
      <c r="EC126" s="91"/>
      <c r="ED126" s="91"/>
      <c r="EE126" s="91"/>
      <c r="EF126" s="91"/>
      <c r="EG126" s="91"/>
      <c r="EH126" s="91"/>
      <c r="EI126" s="91"/>
      <c r="EJ126" s="91"/>
      <c r="EK126" s="91"/>
      <c r="EL126" s="91"/>
      <c r="EM126" s="91"/>
      <c r="EN126" s="91"/>
      <c r="EO126" s="91"/>
      <c r="EP126" s="91"/>
      <c r="EQ126" s="91"/>
      <c r="ER126" s="91"/>
      <c r="ES126" s="91"/>
      <c r="ET126" s="91"/>
      <c r="EU126" s="91"/>
      <c r="EV126" s="91"/>
      <c r="EW126" s="91"/>
      <c r="EX126" s="91"/>
      <c r="EY126" s="91"/>
    </row>
    <row r="127" spans="1:155" s="87" customFormat="1" ht="15.6" x14ac:dyDescent="0.3">
      <c r="A127" s="225" t="s">
        <v>39</v>
      </c>
      <c r="B127" s="226"/>
      <c r="C127" s="226"/>
      <c r="D127" s="226"/>
      <c r="E127" s="226"/>
      <c r="F127" s="226"/>
      <c r="G127" s="226"/>
      <c r="H127" s="226"/>
      <c r="I127" s="226"/>
      <c r="J127" s="226"/>
      <c r="K127" s="226"/>
      <c r="L127" s="226"/>
      <c r="M127" s="226"/>
      <c r="N127" s="112"/>
      <c r="O127" s="157"/>
      <c r="P127" s="226"/>
      <c r="Q127" s="226"/>
      <c r="R127" s="226"/>
      <c r="S127" s="226"/>
      <c r="T127" s="226"/>
      <c r="U127" s="226"/>
      <c r="V127" s="226"/>
      <c r="W127" s="226"/>
      <c r="X127" s="226"/>
      <c r="Y127" s="226"/>
      <c r="Z127" s="226"/>
      <c r="AA127" s="226"/>
      <c r="AB127" s="112"/>
      <c r="AC127" s="157"/>
      <c r="AD127" s="226"/>
      <c r="AE127" s="226"/>
      <c r="AF127" s="226"/>
      <c r="AG127" s="226"/>
      <c r="AH127" s="226"/>
      <c r="AI127" s="226"/>
      <c r="AJ127" s="226"/>
      <c r="AK127" s="226"/>
      <c r="AL127" s="226"/>
      <c r="AM127" s="226"/>
      <c r="AN127" s="226"/>
      <c r="AO127" s="226"/>
      <c r="AP127" s="112"/>
      <c r="AQ127" s="157"/>
      <c r="AR127" s="1"/>
      <c r="AS127" s="1"/>
      <c r="AT127" s="1"/>
      <c r="AU127" s="1"/>
      <c r="AV127" s="1"/>
      <c r="AW127" s="1"/>
      <c r="AX127" s="1"/>
      <c r="AY127" s="1"/>
      <c r="AZ127" s="1"/>
      <c r="BA127" s="1"/>
      <c r="BB127" s="1"/>
      <c r="BC127" s="1"/>
      <c r="BD127" s="1"/>
      <c r="BE127" s="157"/>
      <c r="BF127" s="1"/>
      <c r="BG127" s="1"/>
      <c r="BH127" s="1"/>
      <c r="BI127" s="1"/>
      <c r="BJ127" s="1"/>
      <c r="BK127" s="1"/>
      <c r="BL127" s="1"/>
      <c r="BM127" s="1"/>
      <c r="BN127" s="1"/>
      <c r="BO127" s="1"/>
      <c r="BP127" s="1"/>
      <c r="BQ127" s="1"/>
      <c r="BR127" s="1"/>
      <c r="BS127" s="90"/>
      <c r="BT127" s="114"/>
      <c r="BU127" s="114"/>
      <c r="BV127" s="114"/>
      <c r="BW127" s="114"/>
      <c r="BX127" s="114"/>
      <c r="BY127" s="114"/>
      <c r="BZ127" s="114"/>
      <c r="CA127" s="114"/>
      <c r="CB127" s="114"/>
      <c r="CC127" s="114"/>
      <c r="CD127" s="114"/>
      <c r="CE127" s="114"/>
      <c r="CF127" s="114"/>
      <c r="CG127" s="114"/>
      <c r="CH127" s="114"/>
      <c r="CI127" s="114"/>
      <c r="CJ127" s="114"/>
      <c r="CK127" s="114"/>
      <c r="CL127" s="114"/>
      <c r="CM127" s="114"/>
      <c r="CN127" s="114"/>
      <c r="CO127" s="114"/>
      <c r="CP127" s="114"/>
      <c r="CQ127" s="114"/>
      <c r="CR127" s="114"/>
      <c r="CS127" s="114"/>
      <c r="CT127" s="114"/>
      <c r="CU127" s="114"/>
      <c r="CV127" s="114"/>
      <c r="CW127" s="114"/>
      <c r="CX127" s="114"/>
      <c r="CY127" s="114"/>
      <c r="CZ127" s="114"/>
      <c r="DA127" s="114"/>
      <c r="DB127" s="114"/>
      <c r="DC127" s="114"/>
      <c r="DD127" s="114"/>
      <c r="DE127" s="114"/>
      <c r="DF127" s="114"/>
      <c r="DG127" s="114"/>
      <c r="DH127" s="114"/>
      <c r="DI127" s="114"/>
      <c r="DJ127" s="114"/>
      <c r="DK127" s="114"/>
      <c r="DL127" s="114"/>
      <c r="DM127" s="114"/>
      <c r="DN127" s="114"/>
      <c r="DO127" s="114"/>
      <c r="DP127" s="114"/>
      <c r="DQ127" s="114"/>
      <c r="DR127" s="114"/>
      <c r="DS127" s="114"/>
      <c r="DT127" s="114"/>
      <c r="DU127" s="114"/>
      <c r="DV127" s="114"/>
      <c r="DW127" s="114"/>
      <c r="DX127" s="114"/>
      <c r="DY127" s="114"/>
      <c r="DZ127" s="114"/>
      <c r="EA127" s="114"/>
      <c r="EB127" s="114"/>
      <c r="EC127" s="114"/>
      <c r="ED127" s="114"/>
      <c r="EE127" s="114"/>
      <c r="EF127" s="114"/>
      <c r="EG127" s="114"/>
      <c r="EH127" s="114"/>
      <c r="EI127" s="114"/>
      <c r="EJ127" s="114"/>
      <c r="EK127" s="114"/>
      <c r="EL127" s="114"/>
      <c r="EM127" s="114"/>
      <c r="EN127" s="114"/>
      <c r="EO127" s="114"/>
      <c r="EP127" s="114"/>
      <c r="EQ127" s="114"/>
      <c r="ER127" s="114"/>
      <c r="ES127" s="114"/>
      <c r="ET127" s="114"/>
      <c r="EU127" s="114"/>
      <c r="EV127" s="114"/>
      <c r="EW127" s="114"/>
      <c r="EX127" s="114"/>
      <c r="EY127" s="114"/>
    </row>
    <row r="128" spans="1:155" s="92" customFormat="1" ht="15.6" x14ac:dyDescent="0.3">
      <c r="A128" s="227" t="s">
        <v>76</v>
      </c>
      <c r="B128" s="164" t="str">
        <f>IF('SSA Info'!$B9="","",IF(B98&gt;20,65,85))</f>
        <v/>
      </c>
      <c r="C128" s="166" t="str">
        <f>IF('SSA Info'!$B9="","",IF(C98&gt;20,65,85))</f>
        <v/>
      </c>
      <c r="D128" s="166" t="str">
        <f>IF('SSA Info'!$B9="","",IF(D98&gt;20,65,85))</f>
        <v/>
      </c>
      <c r="E128" s="166" t="str">
        <f>IF('SSA Info'!$B9="","",IF(E98&gt;20,65,85))</f>
        <v/>
      </c>
      <c r="F128" s="166" t="str">
        <f>IF('SSA Info'!$B9="","",IF(F98&gt;20,65,85))</f>
        <v/>
      </c>
      <c r="G128" s="166" t="str">
        <f>IF('SSA Info'!$B9="","",IF(G98&gt;20,65,85))</f>
        <v/>
      </c>
      <c r="H128" s="166" t="str">
        <f>IF('SSA Info'!$B9="","",IF(H98&gt;20,65,85))</f>
        <v/>
      </c>
      <c r="I128" s="166" t="str">
        <f>IF('SSA Info'!$B9="","",IF(I98&gt;20,65,85))</f>
        <v/>
      </c>
      <c r="J128" s="166" t="str">
        <f>IF('SSA Info'!$B9="","",IF(J98&gt;20,65,85))</f>
        <v/>
      </c>
      <c r="K128" s="166" t="str">
        <f>IF('SSA Info'!$B9="","",IF(K98&gt;20,65,85))</f>
        <v/>
      </c>
      <c r="L128" s="166" t="str">
        <f>IF('SSA Info'!$B9="","",IF(L98&gt;20,65,85))</f>
        <v/>
      </c>
      <c r="M128" s="166" t="str">
        <f>IF('SSA Info'!$B9="","",IF(M98&gt;20,65,85))</f>
        <v/>
      </c>
      <c r="N128" s="112"/>
      <c r="O128" s="157"/>
      <c r="P128" s="164" t="str">
        <f>IF('SSA Info'!$B9="","",IF(P98&gt;20,65,85))</f>
        <v/>
      </c>
      <c r="Q128" s="166" t="str">
        <f>IF('SSA Info'!$B9="","",IF(Q98&gt;20,65,85))</f>
        <v/>
      </c>
      <c r="R128" s="166" t="str">
        <f>IF('SSA Info'!$B9="","",IF(R98&gt;20,65,85))</f>
        <v/>
      </c>
      <c r="S128" s="166" t="str">
        <f>IF('SSA Info'!$B9="","",IF(S98&gt;20,65,85))</f>
        <v/>
      </c>
      <c r="T128" s="166" t="str">
        <f>IF('SSA Info'!$B9="","",IF(T98&gt;20,65,85))</f>
        <v/>
      </c>
      <c r="U128" s="166" t="str">
        <f>IF('SSA Info'!$B9="","",IF(U98&gt;20,65,85))</f>
        <v/>
      </c>
      <c r="V128" s="166" t="str">
        <f>IF('SSA Info'!$B9="","",IF(V98&gt;20,65,85))</f>
        <v/>
      </c>
      <c r="W128" s="166" t="str">
        <f>IF('SSA Info'!$B9="","",IF(W98&gt;20,65,85))</f>
        <v/>
      </c>
      <c r="X128" s="166" t="str">
        <f>IF('SSA Info'!$B9="","",IF(X98&gt;20,65,85))</f>
        <v/>
      </c>
      <c r="Y128" s="166" t="str">
        <f>IF('SSA Info'!$B9="","",IF(Y98&gt;20,65,85))</f>
        <v/>
      </c>
      <c r="Z128" s="166" t="str">
        <f>IF('SSA Info'!$B9="","",IF(Z98&gt;20,65,85))</f>
        <v/>
      </c>
      <c r="AA128" s="166" t="str">
        <f>IF('SSA Info'!$B9="","",IF(AA98&gt;20,65,85))</f>
        <v/>
      </c>
      <c r="AB128" s="112"/>
      <c r="AC128" s="157"/>
      <c r="AD128" s="164" t="str">
        <f>IF('SSA Info'!$B9="","",IF(AD98&gt;20,65,85))</f>
        <v/>
      </c>
      <c r="AE128" s="166" t="str">
        <f>IF('SSA Info'!$B9="","",IF(AE98&gt;20,65,85))</f>
        <v/>
      </c>
      <c r="AF128" s="166" t="str">
        <f>IF('SSA Info'!$B9="","",IF(AF98&gt;20,65,85))</f>
        <v/>
      </c>
      <c r="AG128" s="166" t="str">
        <f>IF('SSA Info'!$B9="","",IF(AG98&gt;20,65,85))</f>
        <v/>
      </c>
      <c r="AH128" s="166" t="str">
        <f>IF('SSA Info'!$B9="","",IF(AH98&gt;20,65,85))</f>
        <v/>
      </c>
      <c r="AI128" s="166" t="str">
        <f>IF('SSA Info'!$B9="","",IF(AI98&gt;20,65,85))</f>
        <v/>
      </c>
      <c r="AJ128" s="166" t="str">
        <f>IF('SSA Info'!$B9="","",IF(AJ98&gt;20,65,85))</f>
        <v/>
      </c>
      <c r="AK128" s="166" t="str">
        <f>IF('SSA Info'!$B9="","",IF(AK98&gt;20,65,85))</f>
        <v/>
      </c>
      <c r="AL128" s="166" t="str">
        <f>IF('SSA Info'!$B9="","",IF(AL98&gt;20,65,85))</f>
        <v/>
      </c>
      <c r="AM128" s="166" t="str">
        <f>IF('SSA Info'!$B9="","",IF(AM98&gt;20,65,85))</f>
        <v/>
      </c>
      <c r="AN128" s="166" t="str">
        <f>IF('SSA Info'!$B9="","",IF(AN98&gt;20,65,85))</f>
        <v/>
      </c>
      <c r="AO128" s="166" t="str">
        <f>IF('SSA Info'!$B9="","",IF(AO98&gt;20,65,85))</f>
        <v/>
      </c>
      <c r="AP128" s="112"/>
      <c r="AQ128" s="157"/>
      <c r="AR128" s="1"/>
      <c r="AS128" s="1"/>
      <c r="AT128" s="1"/>
      <c r="AU128" s="1"/>
      <c r="AV128" s="1"/>
      <c r="AW128" s="1"/>
      <c r="AX128" s="1"/>
      <c r="AY128" s="1"/>
      <c r="AZ128" s="1"/>
      <c r="BA128" s="1"/>
      <c r="BB128" s="1"/>
      <c r="BC128" s="1"/>
      <c r="BD128" s="1"/>
      <c r="BE128" s="157"/>
      <c r="BF128" s="1"/>
      <c r="BG128" s="1"/>
      <c r="BH128" s="1"/>
      <c r="BI128" s="1"/>
      <c r="BJ128" s="1"/>
      <c r="BK128" s="1"/>
      <c r="BL128" s="1"/>
      <c r="BM128" s="1"/>
      <c r="BN128" s="1"/>
      <c r="BO128" s="1"/>
      <c r="BP128" s="1"/>
      <c r="BQ128" s="1"/>
      <c r="BR128" s="1"/>
      <c r="BS128" s="90"/>
      <c r="BT128" s="91"/>
      <c r="BU128" s="91"/>
      <c r="BV128" s="91"/>
      <c r="BW128" s="91"/>
      <c r="BX128" s="91"/>
      <c r="BY128" s="91"/>
      <c r="BZ128" s="91"/>
      <c r="CA128" s="91"/>
      <c r="CB128" s="91"/>
      <c r="CC128" s="91"/>
      <c r="CD128" s="91"/>
      <c r="CE128" s="91"/>
      <c r="CF128" s="91"/>
      <c r="CG128" s="91"/>
      <c r="CH128" s="91"/>
      <c r="CI128" s="91"/>
      <c r="CJ128" s="91"/>
      <c r="CK128" s="91"/>
      <c r="CL128" s="91"/>
      <c r="CM128" s="91"/>
      <c r="CN128" s="91"/>
      <c r="CO128" s="91"/>
      <c r="CP128" s="91"/>
      <c r="CQ128" s="91"/>
      <c r="CR128" s="91"/>
      <c r="CS128" s="91"/>
      <c r="CT128" s="91"/>
      <c r="CU128" s="91"/>
      <c r="CV128" s="91"/>
      <c r="CW128" s="91"/>
      <c r="CX128" s="91"/>
      <c r="CY128" s="91"/>
      <c r="CZ128" s="91"/>
      <c r="DA128" s="91"/>
      <c r="DB128" s="91"/>
      <c r="DC128" s="91"/>
      <c r="DD128" s="91"/>
      <c r="DE128" s="91"/>
      <c r="DF128" s="91"/>
      <c r="DG128" s="91"/>
      <c r="DH128" s="91"/>
      <c r="DI128" s="91"/>
      <c r="DJ128" s="91"/>
      <c r="DK128" s="91"/>
      <c r="DL128" s="91"/>
      <c r="DM128" s="91"/>
      <c r="DN128" s="91"/>
      <c r="DO128" s="91"/>
      <c r="DP128" s="91"/>
      <c r="DQ128" s="91"/>
      <c r="DR128" s="91"/>
      <c r="DS128" s="91"/>
      <c r="DT128" s="91"/>
      <c r="DU128" s="91"/>
      <c r="DV128" s="91"/>
      <c r="DW128" s="91"/>
      <c r="DX128" s="91"/>
      <c r="DY128" s="91"/>
      <c r="DZ128" s="91"/>
      <c r="EA128" s="91"/>
      <c r="EB128" s="91"/>
      <c r="EC128" s="91"/>
      <c r="ED128" s="91"/>
      <c r="EE128" s="91"/>
      <c r="EF128" s="91"/>
      <c r="EG128" s="91"/>
      <c r="EH128" s="91"/>
      <c r="EI128" s="91"/>
      <c r="EJ128" s="91"/>
      <c r="EK128" s="91"/>
      <c r="EL128" s="91"/>
      <c r="EM128" s="91"/>
      <c r="EN128" s="91"/>
      <c r="EO128" s="91"/>
      <c r="EP128" s="91"/>
      <c r="EQ128" s="91"/>
      <c r="ER128" s="91"/>
      <c r="ES128" s="91"/>
      <c r="ET128" s="91"/>
      <c r="EU128" s="91"/>
      <c r="EV128" s="91"/>
      <c r="EW128" s="91"/>
      <c r="EX128" s="91"/>
      <c r="EY128" s="91"/>
    </row>
    <row r="129" spans="1:155" s="92" customFormat="1" ht="15.6" x14ac:dyDescent="0.3">
      <c r="A129" s="227" t="s">
        <v>136</v>
      </c>
      <c r="B129" s="164"/>
      <c r="C129" s="166"/>
      <c r="D129" s="166"/>
      <c r="E129" s="166"/>
      <c r="F129" s="166"/>
      <c r="G129" s="166"/>
      <c r="H129" s="166"/>
      <c r="I129" s="166"/>
      <c r="J129" s="166"/>
      <c r="K129" s="166"/>
      <c r="L129" s="166"/>
      <c r="M129" s="166"/>
      <c r="N129" s="112"/>
      <c r="O129" s="157"/>
      <c r="P129" s="164"/>
      <c r="Q129" s="166"/>
      <c r="R129" s="166"/>
      <c r="S129" s="166"/>
      <c r="T129" s="166"/>
      <c r="U129" s="166"/>
      <c r="V129" s="166"/>
      <c r="W129" s="166"/>
      <c r="X129" s="166"/>
      <c r="Y129" s="166"/>
      <c r="Z129" s="166"/>
      <c r="AA129" s="166"/>
      <c r="AB129" s="112"/>
      <c r="AC129" s="157"/>
      <c r="AD129" s="164"/>
      <c r="AE129" s="166"/>
      <c r="AF129" s="166"/>
      <c r="AG129" s="166"/>
      <c r="AH129" s="166"/>
      <c r="AI129" s="166"/>
      <c r="AJ129" s="166"/>
      <c r="AK129" s="166"/>
      <c r="AL129" s="166"/>
      <c r="AM129" s="166"/>
      <c r="AN129" s="166"/>
      <c r="AO129" s="166"/>
      <c r="AP129" s="112"/>
      <c r="AQ129" s="157"/>
      <c r="AR129" s="1"/>
      <c r="AS129" s="1"/>
      <c r="AT129" s="1"/>
      <c r="AU129" s="1"/>
      <c r="AV129" s="1"/>
      <c r="AW129" s="1"/>
      <c r="AX129" s="1"/>
      <c r="AY129" s="1"/>
      <c r="AZ129" s="1"/>
      <c r="BA129" s="1"/>
      <c r="BB129" s="1"/>
      <c r="BC129" s="1"/>
      <c r="BD129" s="1"/>
      <c r="BE129" s="157"/>
      <c r="BF129" s="1"/>
      <c r="BG129" s="1"/>
      <c r="BH129" s="1"/>
      <c r="BI129" s="1"/>
      <c r="BJ129" s="1"/>
      <c r="BK129" s="1"/>
      <c r="BL129" s="1"/>
      <c r="BM129" s="1"/>
      <c r="BN129" s="1"/>
      <c r="BO129" s="1"/>
      <c r="BP129" s="1"/>
      <c r="BQ129" s="1"/>
      <c r="BR129" s="1"/>
      <c r="BS129" s="90"/>
      <c r="BT129" s="91"/>
      <c r="BU129" s="91"/>
      <c r="BV129" s="91"/>
      <c r="BW129" s="91"/>
      <c r="BX129" s="91"/>
      <c r="BY129" s="91"/>
      <c r="BZ129" s="91"/>
      <c r="CA129" s="91"/>
      <c r="CB129" s="91"/>
      <c r="CC129" s="91"/>
      <c r="CD129" s="91"/>
      <c r="CE129" s="91"/>
      <c r="CF129" s="91"/>
      <c r="CG129" s="91"/>
      <c r="CH129" s="91"/>
      <c r="CI129" s="91"/>
      <c r="CJ129" s="91"/>
      <c r="CK129" s="91"/>
      <c r="CL129" s="91"/>
      <c r="CM129" s="91"/>
      <c r="CN129" s="91"/>
      <c r="CO129" s="91"/>
      <c r="CP129" s="91"/>
      <c r="CQ129" s="91"/>
      <c r="CR129" s="91"/>
      <c r="CS129" s="91"/>
      <c r="CT129" s="91"/>
      <c r="CU129" s="91"/>
      <c r="CV129" s="91"/>
      <c r="CW129" s="91"/>
      <c r="CX129" s="91"/>
      <c r="CY129" s="91"/>
      <c r="CZ129" s="91"/>
      <c r="DA129" s="91"/>
      <c r="DB129" s="91"/>
      <c r="DC129" s="91"/>
      <c r="DD129" s="91"/>
      <c r="DE129" s="91"/>
      <c r="DF129" s="91"/>
      <c r="DG129" s="91"/>
      <c r="DH129" s="91"/>
      <c r="DI129" s="91"/>
      <c r="DJ129" s="91"/>
      <c r="DK129" s="91"/>
      <c r="DL129" s="91"/>
      <c r="DM129" s="91"/>
      <c r="DN129" s="91"/>
      <c r="DO129" s="91"/>
      <c r="DP129" s="91"/>
      <c r="DQ129" s="91"/>
      <c r="DR129" s="91"/>
      <c r="DS129" s="91"/>
      <c r="DT129" s="91"/>
      <c r="DU129" s="91"/>
      <c r="DV129" s="91"/>
      <c r="DW129" s="91"/>
      <c r="DX129" s="91"/>
      <c r="DY129" s="91"/>
      <c r="DZ129" s="91"/>
      <c r="EA129" s="91"/>
      <c r="EB129" s="91"/>
      <c r="EC129" s="91"/>
      <c r="ED129" s="91"/>
      <c r="EE129" s="91"/>
      <c r="EF129" s="91"/>
      <c r="EG129" s="91"/>
      <c r="EH129" s="91"/>
      <c r="EI129" s="91"/>
      <c r="EJ129" s="91"/>
      <c r="EK129" s="91"/>
      <c r="EL129" s="91"/>
      <c r="EM129" s="91"/>
      <c r="EN129" s="91"/>
      <c r="EO129" s="91"/>
      <c r="EP129" s="91"/>
      <c r="EQ129" s="91"/>
      <c r="ER129" s="91"/>
      <c r="ES129" s="91"/>
      <c r="ET129" s="91"/>
      <c r="EU129" s="91"/>
      <c r="EV129" s="91"/>
      <c r="EW129" s="91"/>
      <c r="EX129" s="91"/>
      <c r="EY129" s="91"/>
    </row>
    <row r="130" spans="1:155" s="92" customFormat="1" ht="15.6" x14ac:dyDescent="0.3">
      <c r="A130" s="227" t="s">
        <v>52</v>
      </c>
      <c r="B130" s="164" t="str">
        <f>IF('SSA Info'!$C34="","",IF(((((B101*0.9235)-(B128+B123))/2)-(B107+B129))&lt;=0,0,((((B101*0.9235)-(B128+B123))/2)-(B107+B129))))</f>
        <v/>
      </c>
      <c r="C130" s="164" t="str">
        <f>IF('SSA Info'!$C34="","",IF(((((C101*0.9235)-(C128+C123))/2)-(C107+C129))&lt;=0,0,((((C101*0.9235)-(C128+C123))/2)-(C107+C129))))</f>
        <v/>
      </c>
      <c r="D130" s="164" t="str">
        <f>IF('SSA Info'!$C34="","",IF(((((D101*0.9235)-(D128+D123))/2)-(D107+D129))&lt;=0,0,((((D101*0.9235)-(D128+D123))/2)-(D107+D129))))</f>
        <v/>
      </c>
      <c r="E130" s="164" t="str">
        <f>IF('SSA Info'!$C34="","",IF(((((E101*0.9235)-(E128+E123))/2)-(E107+E129))&lt;=0,0,((((E101*0.9235)-(E128+E123))/2)-(E107+E129))))</f>
        <v/>
      </c>
      <c r="F130" s="164" t="str">
        <f>IF('SSA Info'!$C34="","",IF(((((F101*0.9235)-(F128+F123))/2)-(F107+F129))&lt;=0,0,((((F101*0.9235)-(F128+F123))/2)-(F107+F129))))</f>
        <v/>
      </c>
      <c r="G130" s="164" t="str">
        <f>IF('SSA Info'!$C34="","",IF(((((G101*0.9235)-(G128+G123))/2)-(G107+G129))&lt;=0,0,((((G101*0.9235)-(G128+G123))/2)-(G107+G129))))</f>
        <v/>
      </c>
      <c r="H130" s="164" t="str">
        <f>IF('SSA Info'!$C34="","",IF(((((H101*0.9235)-(H128+H123))/2)-(H107+H129))&lt;=0,0,((((H101*0.9235)-(H128+H123))/2)-(H107+H129))))</f>
        <v/>
      </c>
      <c r="I130" s="164" t="str">
        <f>IF('SSA Info'!$C34="","",IF(((((I101*0.9235)-(I128+I123))/2)-(I107+I129))&lt;=0,0,((((I101*0.9235)-(I128+I123))/2)-(I107+I129))))</f>
        <v/>
      </c>
      <c r="J130" s="164" t="str">
        <f>IF('SSA Info'!$C34="","",IF(((((J101*0.9235)-(J128+J123))/2)-(J107+J129))&lt;=0,0,((((J101*0.9235)-(J128+J123))/2)-(J107+J129))))</f>
        <v/>
      </c>
      <c r="K130" s="164" t="str">
        <f>IF('SSA Info'!$C34="","",IF(((((K101*0.9235)-(K128+K123))/2)-(K107+K129))&lt;=0,0,((((K101*0.9235)-(K128+K123))/2)-(K107+K129))))</f>
        <v/>
      </c>
      <c r="L130" s="164" t="str">
        <f>IF('SSA Info'!$C34="","",IF(((((L101*0.9235)-(L128+L123))/2)-(L107+L129))&lt;=0,0,((((L101*0.9235)-(L128+L123))/2)-(L107+L129))))</f>
        <v/>
      </c>
      <c r="M130" s="164" t="str">
        <f>IF('SSA Info'!$C34="","",IF(((((M101*0.9235)-(M128+M123))/2)-(M107+M129))&lt;=0,0,((((M101*0.9235)-(M128+M123))/2)-(M107+M129))))</f>
        <v/>
      </c>
      <c r="N130" s="112"/>
      <c r="O130" s="157"/>
      <c r="P130" s="164" t="str">
        <f>IF('SSA Info'!$C34="","",IF(((((P101*0.9235)-(P128+P123))/2)-(P107+P129))&lt;=0,0,((((P101*0.9235)-(P128+P123))/2)-(P107+P129))))</f>
        <v/>
      </c>
      <c r="Q130" s="164" t="str">
        <f>IF('SSA Info'!$C34="","",IF(((((Q101*0.9235)-(Q128+Q123))/2)-(Q107+Q129))&lt;=0,0,((((Q101*0.9235)-(Q128+Q123))/2)-(Q107+Q129))))</f>
        <v/>
      </c>
      <c r="R130" s="164" t="str">
        <f>IF('SSA Info'!$C34="","",IF(((((R101*0.9235)-(R128+R123))/2)-(R107+R129))&lt;=0,0,((((R101*0.9235)-(R128+R123))/2)-(R107+R129))))</f>
        <v/>
      </c>
      <c r="S130" s="164" t="str">
        <f>IF('SSA Info'!$C34="","",IF(((((S101*0.9235)-(S128+S123))/2)-(S107+S129))&lt;=0,0,((((S101*0.9235)-(S128+S123))/2)-(S107+S129))))</f>
        <v/>
      </c>
      <c r="T130" s="164" t="str">
        <f>IF('SSA Info'!$C34="","",IF(((((T101*0.9235)-(T128+T123))/2)-(T107+T129))&lt;=0,0,((((T101*0.9235)-(T128+T123))/2)-(T107+T129))))</f>
        <v/>
      </c>
      <c r="U130" s="164" t="str">
        <f>IF('SSA Info'!$C34="","",IF(((((U101*0.9235)-(U128+U123))/2)-(U107+U129))&lt;=0,0,((((U101*0.9235)-(U128+U123))/2)-(U107+U129))))</f>
        <v/>
      </c>
      <c r="V130" s="164" t="str">
        <f>IF('SSA Info'!$C34="","",IF(((((V101*0.9235)-(V128+V123))/2)-(V107+V129))&lt;=0,0,((((V101*0.9235)-(V128+V123))/2)-(V107+V129))))</f>
        <v/>
      </c>
      <c r="W130" s="164" t="str">
        <f>IF('SSA Info'!$C34="","",IF(((((W101*0.9235)-(W128+W123))/2)-(W107+W129))&lt;=0,0,((((W101*0.9235)-(W128+W123))/2)-(W107+W129))))</f>
        <v/>
      </c>
      <c r="X130" s="164" t="str">
        <f>IF('SSA Info'!$C34="","",IF(((((X101*0.9235)-(X128+X123))/2)-(X107+X129))&lt;=0,0,((((X101*0.9235)-(X128+X123))/2)-(X107+X129))))</f>
        <v/>
      </c>
      <c r="Y130" s="164" t="str">
        <f>IF('SSA Info'!$C34="","",IF(((((Y101*0.9235)-(Y128+Y123))/2)-(Y107+Y129))&lt;=0,0,((((Y101*0.9235)-(Y128+Y123))/2)-(Y107+Y129))))</f>
        <v/>
      </c>
      <c r="Z130" s="164" t="str">
        <f>IF('SSA Info'!$C34="","",IF(((((Z101*0.9235)-(Z128+Z123))/2)-(Z107+Z129))&lt;=0,0,((((Z101*0.9235)-(Z128+Z123))/2)-(Z107+Z129))))</f>
        <v/>
      </c>
      <c r="AA130" s="164" t="str">
        <f>IF('SSA Info'!$C34="","",IF(((((AA101*0.9235)-(AA128+AA123))/2)-(AA107+AA129))&lt;=0,0,((((AA101*0.9235)-(AA128+AA123))/2)-(AA107+AA129))))</f>
        <v/>
      </c>
      <c r="AB130" s="112"/>
      <c r="AC130" s="157"/>
      <c r="AD130" s="164" t="str">
        <f>IF('SSA Info'!$C34="","",IF(((((AD101*0.9235)-(AD128+AD123))/2)-(AD107+AD129))&lt;=0,0,((((AD101*0.9235)-(AD128+AD123))/2)-(AD107+AD129))))</f>
        <v/>
      </c>
      <c r="AE130" s="164" t="str">
        <f>IF('SSA Info'!$C34="","",IF(((((AE101*0.9235)-(AE128+AE123))/2)-(AE107+AE129))&lt;=0,0,((((AE101*0.9235)-(AE128+AE123))/2)-(AE107+AE129))))</f>
        <v/>
      </c>
      <c r="AF130" s="164" t="str">
        <f>IF('SSA Info'!$C34="","",IF(((((AF101*0.9235)-(AF128+AF123))/2)-(AF107+AF129))&lt;=0,0,((((AF101*0.9235)-(AF128+AF123))/2)-(AF107+AF129))))</f>
        <v/>
      </c>
      <c r="AG130" s="164" t="str">
        <f>IF('SSA Info'!$C34="","",IF(((((AG101*0.9235)-(AG128+AG123))/2)-(AG107+AG129))&lt;=0,0,((((AG101*0.9235)-(AG128+AG123))/2)-(AG107+AG129))))</f>
        <v/>
      </c>
      <c r="AH130" s="164" t="str">
        <f>IF('SSA Info'!$C34="","",IF(((((AH101*0.9235)-(AH128+AH123))/2)-(AH107+AH129))&lt;=0,0,((((AH101*0.9235)-(AH128+AH123))/2)-(AH107+AH129))))</f>
        <v/>
      </c>
      <c r="AI130" s="164" t="str">
        <f>IF('SSA Info'!$C34="","",IF(((((AI101*0.9235)-(AI128+AI123))/2)-(AI107+AI129))&lt;=0,0,((((AI101*0.9235)-(AI128+AI123))/2)-(AI107+AI129))))</f>
        <v/>
      </c>
      <c r="AJ130" s="164" t="str">
        <f>IF('SSA Info'!$C34="","",IF(((((AJ101*0.9235)-(AJ128+AJ123))/2)-(AJ107+AJ129))&lt;=0,0,((((AJ101*0.9235)-(AJ128+AJ123))/2)-(AJ107+AJ129))))</f>
        <v/>
      </c>
      <c r="AK130" s="164" t="str">
        <f>IF('SSA Info'!$C34="","",IF(((((AK101*0.9235)-(AK128+AK123))/2)-(AK107+AK129))&lt;=0,0,((((AK101*0.9235)-(AK128+AK123))/2)-(AK107+AK129))))</f>
        <v/>
      </c>
      <c r="AL130" s="164" t="str">
        <f>IF('SSA Info'!$C34="","",IF(((((AL101*0.9235)-(AL128+AL123))/2)-(AL107+AL129))&lt;=0,0,((((AL101*0.9235)-(AL128+AL123))/2)-(AL107+AL129))))</f>
        <v/>
      </c>
      <c r="AM130" s="164" t="str">
        <f>IF('SSA Info'!$C34="","",IF(((((AM101*0.9235)-(AM128+AM123))/2)-(AM107+AM129))&lt;=0,0,((((AM101*0.9235)-(AM128+AM123))/2)-(AM107+AM129))))</f>
        <v/>
      </c>
      <c r="AN130" s="164" t="str">
        <f>IF('SSA Info'!$C34="","",IF(((((AN101*0.9235)-(AN128+AN123))/2)-(AN107+AN129))&lt;=0,0,((((AN101*0.9235)-(AN128+AN123))/2)-(AN107+AN129))))</f>
        <v/>
      </c>
      <c r="AO130" s="164" t="str">
        <f>IF('SSA Info'!$C34="","",IF(((((AO101*0.9235)-(AO128+AO123))/2)-(AO107+AO129))&lt;=0,0,((((AO101*0.9235)-(AO128+AO123))/2)-(AO107+AO129))))</f>
        <v/>
      </c>
      <c r="AP130" s="112"/>
      <c r="AQ130" s="157"/>
      <c r="AR130" s="1"/>
      <c r="AS130" s="1"/>
      <c r="AT130" s="1"/>
      <c r="AU130" s="1"/>
      <c r="AV130" s="1"/>
      <c r="AW130" s="1"/>
      <c r="AX130" s="1"/>
      <c r="AY130" s="1"/>
      <c r="AZ130" s="1"/>
      <c r="BA130" s="1"/>
      <c r="BB130" s="1"/>
      <c r="BC130" s="1"/>
      <c r="BD130" s="1"/>
      <c r="BE130" s="157"/>
      <c r="BF130" s="1"/>
      <c r="BG130" s="1"/>
      <c r="BH130" s="1"/>
      <c r="BI130" s="1"/>
      <c r="BJ130" s="1"/>
      <c r="BK130" s="1"/>
      <c r="BL130" s="1"/>
      <c r="BM130" s="1"/>
      <c r="BN130" s="1"/>
      <c r="BO130" s="1"/>
      <c r="BP130" s="1"/>
      <c r="BQ130" s="1"/>
      <c r="BR130" s="1"/>
      <c r="BS130" s="90"/>
      <c r="BT130" s="91"/>
      <c r="BU130" s="91"/>
      <c r="BV130" s="91"/>
      <c r="BW130" s="91"/>
      <c r="BX130" s="91"/>
      <c r="BY130" s="91"/>
      <c r="BZ130" s="91"/>
      <c r="CA130" s="91"/>
      <c r="CB130" s="91"/>
      <c r="CC130" s="91"/>
      <c r="CD130" s="91"/>
      <c r="CE130" s="91"/>
      <c r="CF130" s="91"/>
      <c r="CG130" s="91"/>
      <c r="CH130" s="91"/>
      <c r="CI130" s="91"/>
      <c r="CJ130" s="91"/>
      <c r="CK130" s="91"/>
      <c r="CL130" s="91"/>
      <c r="CM130" s="91"/>
      <c r="CN130" s="91"/>
      <c r="CO130" s="91"/>
      <c r="CP130" s="91"/>
      <c r="CQ130" s="91"/>
      <c r="CR130" s="91"/>
      <c r="CS130" s="91"/>
      <c r="CT130" s="91"/>
      <c r="CU130" s="91"/>
      <c r="CV130" s="91"/>
      <c r="CW130" s="91"/>
      <c r="CX130" s="91"/>
      <c r="CY130" s="91"/>
      <c r="CZ130" s="91"/>
      <c r="DA130" s="91"/>
      <c r="DB130" s="91"/>
      <c r="DC130" s="91"/>
      <c r="DD130" s="91"/>
      <c r="DE130" s="91"/>
      <c r="DF130" s="91"/>
      <c r="DG130" s="91"/>
      <c r="DH130" s="91"/>
      <c r="DI130" s="91"/>
      <c r="DJ130" s="91"/>
      <c r="DK130" s="91"/>
      <c r="DL130" s="91"/>
      <c r="DM130" s="91"/>
      <c r="DN130" s="91"/>
      <c r="DO130" s="91"/>
      <c r="DP130" s="91"/>
      <c r="DQ130" s="91"/>
      <c r="DR130" s="91"/>
      <c r="DS130" s="91"/>
      <c r="DT130" s="91"/>
      <c r="DU130" s="91"/>
      <c r="DV130" s="91"/>
      <c r="DW130" s="91"/>
      <c r="DX130" s="91"/>
      <c r="DY130" s="91"/>
      <c r="DZ130" s="91"/>
      <c r="EA130" s="91"/>
      <c r="EB130" s="91"/>
      <c r="EC130" s="91"/>
      <c r="ED130" s="91"/>
      <c r="EE130" s="91"/>
      <c r="EF130" s="91"/>
      <c r="EG130" s="91"/>
      <c r="EH130" s="91"/>
      <c r="EI130" s="91"/>
      <c r="EJ130" s="91"/>
      <c r="EK130" s="91"/>
      <c r="EL130" s="91"/>
      <c r="EM130" s="91"/>
      <c r="EN130" s="91"/>
      <c r="EO130" s="91"/>
      <c r="EP130" s="91"/>
      <c r="EQ130" s="91"/>
      <c r="ER130" s="91"/>
      <c r="ES130" s="91"/>
      <c r="ET130" s="91"/>
      <c r="EU130" s="91"/>
      <c r="EV130" s="91"/>
      <c r="EW130" s="91"/>
      <c r="EX130" s="91"/>
      <c r="EY130" s="91"/>
    </row>
    <row r="131" spans="1:155" s="92" customFormat="1" ht="15.6" x14ac:dyDescent="0.3">
      <c r="A131" s="227" t="s">
        <v>53</v>
      </c>
      <c r="B131" s="164">
        <f>IF(B98=0,0,IF((B98-20)-B106&lt;=0,0,(B98-20)-B106))</f>
        <v>0</v>
      </c>
      <c r="C131" s="166">
        <f t="shared" ref="C131:L131" si="130">IF(C98=0,0,IF((C98-20)-C106&lt;=0,0,(C98-20)-C106))</f>
        <v>0</v>
      </c>
      <c r="D131" s="166">
        <f t="shared" si="130"/>
        <v>0</v>
      </c>
      <c r="E131" s="166">
        <f t="shared" si="130"/>
        <v>0</v>
      </c>
      <c r="F131" s="166">
        <f t="shared" si="130"/>
        <v>0</v>
      </c>
      <c r="G131" s="166">
        <f t="shared" si="130"/>
        <v>0</v>
      </c>
      <c r="H131" s="166">
        <f t="shared" si="130"/>
        <v>0</v>
      </c>
      <c r="I131" s="166">
        <f t="shared" si="130"/>
        <v>0</v>
      </c>
      <c r="J131" s="166">
        <f t="shared" si="130"/>
        <v>0</v>
      </c>
      <c r="K131" s="166">
        <f t="shared" si="130"/>
        <v>0</v>
      </c>
      <c r="L131" s="166">
        <f t="shared" si="130"/>
        <v>0</v>
      </c>
      <c r="M131" s="166">
        <f>IF(M98=0,0,IF((M98-20)-M106&lt;=0,0,(M98-20)-M106))</f>
        <v>0</v>
      </c>
      <c r="N131" s="112"/>
      <c r="O131" s="157"/>
      <c r="P131" s="164">
        <f>IF(P98=0,0,IF((P98-20)-P106&lt;=0,0,(P98-20)-P106))</f>
        <v>0</v>
      </c>
      <c r="Q131" s="166">
        <f t="shared" ref="Q131:Z131" si="131">IF(Q98=0,0,IF((Q98-20)-Q106&lt;=0,0,(Q98-20)-Q106))</f>
        <v>0</v>
      </c>
      <c r="R131" s="166">
        <f t="shared" si="131"/>
        <v>0</v>
      </c>
      <c r="S131" s="166">
        <f t="shared" si="131"/>
        <v>0</v>
      </c>
      <c r="T131" s="166">
        <f t="shared" si="131"/>
        <v>0</v>
      </c>
      <c r="U131" s="166">
        <f t="shared" si="131"/>
        <v>0</v>
      </c>
      <c r="V131" s="166">
        <f t="shared" si="131"/>
        <v>0</v>
      </c>
      <c r="W131" s="166">
        <f t="shared" si="131"/>
        <v>0</v>
      </c>
      <c r="X131" s="166">
        <f t="shared" si="131"/>
        <v>0</v>
      </c>
      <c r="Y131" s="166">
        <f t="shared" si="131"/>
        <v>0</v>
      </c>
      <c r="Z131" s="166">
        <f t="shared" si="131"/>
        <v>0</v>
      </c>
      <c r="AA131" s="166">
        <f>IF(AA98=0,0,IF((AA98-20)-AA106&lt;=0,0,(AA98-20)-AA106))</f>
        <v>0</v>
      </c>
      <c r="AB131" s="112"/>
      <c r="AC131" s="157"/>
      <c r="AD131" s="164">
        <f>IF(AD98=0,0,IF((AD98-20)-AD106&lt;=0,0,(AD98-20)-AD106))</f>
        <v>0</v>
      </c>
      <c r="AE131" s="166">
        <f t="shared" ref="AE131:AN131" si="132">IF(AE98=0,0,IF((AE98-20)-AE106&lt;=0,0,(AE98-20)-AE106))</f>
        <v>0</v>
      </c>
      <c r="AF131" s="166">
        <f t="shared" si="132"/>
        <v>0</v>
      </c>
      <c r="AG131" s="166">
        <f t="shared" si="132"/>
        <v>0</v>
      </c>
      <c r="AH131" s="166">
        <f t="shared" si="132"/>
        <v>0</v>
      </c>
      <c r="AI131" s="166">
        <f t="shared" si="132"/>
        <v>0</v>
      </c>
      <c r="AJ131" s="166">
        <f t="shared" si="132"/>
        <v>0</v>
      </c>
      <c r="AK131" s="166">
        <f t="shared" si="132"/>
        <v>0</v>
      </c>
      <c r="AL131" s="166">
        <f t="shared" si="132"/>
        <v>0</v>
      </c>
      <c r="AM131" s="166">
        <f t="shared" si="132"/>
        <v>0</v>
      </c>
      <c r="AN131" s="166">
        <f t="shared" si="132"/>
        <v>0</v>
      </c>
      <c r="AO131" s="166">
        <f>IF(AO98=0,0,IF((AO98-20)-AO106&lt;=0,0,(AO98-20)-AO106))</f>
        <v>0</v>
      </c>
      <c r="AP131" s="112"/>
      <c r="AQ131" s="157"/>
      <c r="AR131" s="1"/>
      <c r="AS131" s="1"/>
      <c r="AT131" s="1"/>
      <c r="AU131" s="1"/>
      <c r="AV131" s="1"/>
      <c r="AW131" s="1"/>
      <c r="AX131" s="1"/>
      <c r="AY131" s="1"/>
      <c r="AZ131" s="1"/>
      <c r="BA131" s="1"/>
      <c r="BB131" s="1"/>
      <c r="BC131" s="1"/>
      <c r="BD131" s="1"/>
      <c r="BE131" s="157"/>
      <c r="BF131" s="1"/>
      <c r="BG131" s="1"/>
      <c r="BH131" s="1"/>
      <c r="BI131" s="1"/>
      <c r="BJ131" s="1"/>
      <c r="BK131" s="1"/>
      <c r="BL131" s="1"/>
      <c r="BM131" s="1"/>
      <c r="BN131" s="1"/>
      <c r="BO131" s="1"/>
      <c r="BP131" s="1"/>
      <c r="BQ131" s="1"/>
      <c r="BR131" s="1"/>
      <c r="BS131" s="90"/>
      <c r="BT131" s="91"/>
      <c r="BU131" s="91"/>
      <c r="BV131" s="91"/>
      <c r="BW131" s="91"/>
      <c r="BX131" s="91"/>
      <c r="BY131" s="91"/>
      <c r="BZ131" s="91"/>
      <c r="CA131" s="91"/>
      <c r="CB131" s="91"/>
      <c r="CC131" s="91"/>
      <c r="CD131" s="91"/>
      <c r="CE131" s="91"/>
      <c r="CF131" s="91"/>
      <c r="CG131" s="91"/>
      <c r="CH131" s="91"/>
      <c r="CI131" s="91"/>
      <c r="CJ131" s="91"/>
      <c r="CK131" s="91"/>
      <c r="CL131" s="91"/>
      <c r="CM131" s="91"/>
      <c r="CN131" s="91"/>
      <c r="CO131" s="91"/>
      <c r="CP131" s="91"/>
      <c r="CQ131" s="91"/>
      <c r="CR131" s="91"/>
      <c r="CS131" s="91"/>
      <c r="CT131" s="91"/>
      <c r="CU131" s="91"/>
      <c r="CV131" s="91"/>
      <c r="CW131" s="91"/>
      <c r="CX131" s="91"/>
      <c r="CY131" s="91"/>
      <c r="CZ131" s="91"/>
      <c r="DA131" s="91"/>
      <c r="DB131" s="91"/>
      <c r="DC131" s="91"/>
      <c r="DD131" s="91"/>
      <c r="DE131" s="91"/>
      <c r="DF131" s="91"/>
      <c r="DG131" s="91"/>
      <c r="DH131" s="91"/>
      <c r="DI131" s="91"/>
      <c r="DJ131" s="91"/>
      <c r="DK131" s="91"/>
      <c r="DL131" s="91"/>
      <c r="DM131" s="91"/>
      <c r="DN131" s="91"/>
      <c r="DO131" s="91"/>
      <c r="DP131" s="91"/>
      <c r="DQ131" s="91"/>
      <c r="DR131" s="91"/>
      <c r="DS131" s="91"/>
      <c r="DT131" s="91"/>
      <c r="DU131" s="91"/>
      <c r="DV131" s="91"/>
      <c r="DW131" s="91"/>
      <c r="DX131" s="91"/>
      <c r="DY131" s="91"/>
      <c r="DZ131" s="91"/>
      <c r="EA131" s="91"/>
      <c r="EB131" s="91"/>
      <c r="EC131" s="91"/>
      <c r="ED131" s="91"/>
      <c r="EE131" s="91"/>
      <c r="EF131" s="91"/>
      <c r="EG131" s="91"/>
      <c r="EH131" s="91"/>
      <c r="EI131" s="91"/>
      <c r="EJ131" s="91"/>
      <c r="EK131" s="91"/>
      <c r="EL131" s="91"/>
      <c r="EM131" s="91"/>
      <c r="EN131" s="91"/>
      <c r="EO131" s="91"/>
      <c r="EP131" s="91"/>
      <c r="EQ131" s="91"/>
      <c r="ER131" s="91"/>
      <c r="ES131" s="91"/>
      <c r="ET131" s="91"/>
      <c r="EU131" s="91"/>
      <c r="EV131" s="91"/>
      <c r="EW131" s="91"/>
      <c r="EX131" s="91"/>
      <c r="EY131" s="91"/>
    </row>
    <row r="132" spans="1:155" x14ac:dyDescent="0.25">
      <c r="A132" s="228" t="s">
        <v>40</v>
      </c>
      <c r="B132" s="229" t="str">
        <f>IF('SSA Info'!B24="","",IF(AND('SSA Info'!B24="Jan",'SSA Info'!B25=B2),1,""))</f>
        <v/>
      </c>
      <c r="C132" s="229" t="str">
        <f>IF(B132="x","x",IF(AND('SSA Info'!B24="Feb",'SSA Info'!B25=Projections!B2),1,IF(Projections!B132&lt;'SSA Info'!B26,Projections!B132+1,IF(Projections!B132='SSA Info'!B26,"x",""))))</f>
        <v>x</v>
      </c>
      <c r="D132" s="229" t="str">
        <f>IF(C132="x","x",IF(AND('SSA Info'!B24="Mar",'SSA Info'!B25=Projections!B2),1,IF(Projections!C132&lt;'SSA Info'!B26,Projections!C132+1,IF(Projections!C132='SSA Info'!B26,"x",""))))</f>
        <v>x</v>
      </c>
      <c r="E132" s="229" t="str">
        <f>IF(D132="x","x",IF(AND('SSA Info'!B24="Apr",'SSA Info'!B25=Projections!B2),1,IF(Projections!D132&lt;'SSA Info'!B26,Projections!D132+1,IF(Projections!D132='SSA Info'!B26,"x",""))))</f>
        <v>x</v>
      </c>
      <c r="F132" s="229" t="str">
        <f>IF(E132="x","x",IF(AND('SSA Info'!B24="May",'SSA Info'!B25=Projections!B2),1,IF(Projections!E132&lt;'SSA Info'!B26,Projections!E132+1,IF(Projections!E132='SSA Info'!B26,"x",""))))</f>
        <v>x</v>
      </c>
      <c r="G132" s="229" t="str">
        <f>IF(F132="x","x",IF(AND('SSA Info'!B24="Jun",'SSA Info'!B25=Projections!B2),1,IF(Projections!F132&lt;'SSA Info'!B26,Projections!F132+1,IF(Projections!F132='SSA Info'!B26,"x",""))))</f>
        <v>x</v>
      </c>
      <c r="H132" s="229" t="str">
        <f>IF(G132="x","x",IF(AND('SSA Info'!B24="Jul",'SSA Info'!B25=Projections!B2),1,IF(Projections!G132&lt;'SSA Info'!B26,Projections!G132+1,IF(Projections!G132='SSA Info'!B26,"x",""))))</f>
        <v>x</v>
      </c>
      <c r="I132" s="229" t="str">
        <f>IF(H132="x","x",IF(AND('SSA Info'!B24="Aug",'SSA Info'!B25=Projections!B2),1,IF(Projections!H132&lt;'SSA Info'!B26,Projections!H132+1,IF(Projections!H132='SSA Info'!B26,"x",""))))</f>
        <v>x</v>
      </c>
      <c r="J132" s="229" t="str">
        <f>IF(I132="x","x",IF(AND('SSA Info'!B24="Sep",'SSA Info'!B25=Projections!B2),1,IF(Projections!I132&lt;'SSA Info'!B26,Projections!I132+1,IF(Projections!I132='SSA Info'!B26,"x",""))))</f>
        <v>x</v>
      </c>
      <c r="K132" s="229" t="str">
        <f>IF(J132="x","x",IF(AND('SSA Info'!B24="Oct",'SSA Info'!B25='SSA Info'!B2),1,IF(Projections!J132&lt;'SSA Info'!B26,Projections!J132+1,IF(Projections!J132='SSA Info'!B26,"x",""))))</f>
        <v>x</v>
      </c>
      <c r="L132" s="229" t="str">
        <f>IF(K132="x","x",IF(AND('SSA Info'!B24="Nov",'SSA Info'!B25=Projections!B2),1,IF(Projections!K132&lt;'SSA Info'!B26,Projections!K132+1,IF(Projections!K132='SSA Info'!B26,"x",""))))</f>
        <v>x</v>
      </c>
      <c r="M132" s="229" t="str">
        <f>IF(L132="x","x",IF(AND('SSA Info'!B24="Dec",'SSA Info'!B25=Projections!B2),1,IF(Projections!L132&lt;'SSA Info'!B26,Projections!L132+1,IF(Projections!L132='SSA Info'!B26,"x",""))))</f>
        <v>x</v>
      </c>
      <c r="N132" s="200"/>
      <c r="O132" s="199"/>
      <c r="P132" s="229" t="str">
        <f>IF(M132="x","x",IF(AND('SSA Info'!B24="Jan",'SSA Info'!B25=Projections!P2),1,IF(Projections!M132&lt;'SSA Info'!B26,Projections!M132+1,IF(M132='SSA Info'!B26,"x",""))))</f>
        <v>x</v>
      </c>
      <c r="Q132" s="229" t="str">
        <f>IF(P132="x","x",IF(AND('SSA Info'!B24="Feb",'SSA Info'!B25=Projections!P2),1,IF(Projections!P132&lt;'SSA Info'!B26,Projections!P132+1,IF(Projections!P132='SSA Info'!B26,"x",""))))</f>
        <v>x</v>
      </c>
      <c r="R132" s="229" t="str">
        <f>IF(Q132="x","x",IF(AND('SSA Info'!B24="Mar",'SSA Info'!B25=Projections!P2),1,IF(Projections!Q132&lt;'SSA Info'!B26,Projections!Q132+1,IF(Q132='SSA Info'!B26,"x",""))))</f>
        <v>x</v>
      </c>
      <c r="S132" s="229" t="str">
        <f>IF(R132="x","x",IF(AND('SSA Info'!B24="Apr",'SSA Info'!B25=Projections!P2),1,IF(Projections!R132&lt;'SSA Info'!B26,Projections!R132+1,IF(R132='SSA Info'!B26,"x",""))))</f>
        <v>x</v>
      </c>
      <c r="T132" s="229" t="str">
        <f>IF(S132="x","x",IF(AND('SSA Info'!B24="May",'SSA Info'!B25=Projections!P2),1,IF(Projections!S132&lt;'SSA Info'!B26,Projections!S132+1,IF(S132='SSA Info'!B26,"x",""))))</f>
        <v>x</v>
      </c>
      <c r="U132" s="229" t="str">
        <f>IF(T132="x","x",IF(AND('SSA Info'!B24="Jun",'SSA Info'!B25=Projections!P2),1,IF(Projections!T132&lt;'SSA Info'!B26,Projections!T132+1,IF(T132='SSA Info'!B26,"x",""))))</f>
        <v>x</v>
      </c>
      <c r="V132" s="229" t="str">
        <f>IF(U132="x","x",IF(AND('SSA Info'!B24="Jul",'SSA Info'!B25=Projections!P2),1,IF(Projections!U132&lt;'SSA Info'!B26,Projections!U132+1,IF(U132='SSA Info'!B26,"x",""))))</f>
        <v>x</v>
      </c>
      <c r="W132" s="229" t="str">
        <f>IF(V132="x","x",IF(AND('SSA Info'!B24="Aug",'SSA Info'!B25=Projections!P2),1,IF(Projections!V132&lt;'SSA Info'!B26,Projections!V132+1,IF(V132='SSA Info'!B26,"x",""))))</f>
        <v>x</v>
      </c>
      <c r="X132" s="229" t="str">
        <f>IF(W132="x","x",IF(AND('SSA Info'!B24="Sep",'SSA Info'!B25=Projections!P2),1,IF(Projections!W132&lt;'SSA Info'!B26,Projections!W132+1,IF(Projections!V132='SSA Info'!B26,"x",""))))</f>
        <v>x</v>
      </c>
      <c r="Y132" s="229" t="str">
        <f>IF(X132="x","x",IF(AND('SSA Info'!B24="Oct",'SSA Info'!B25=Projections!P2),1,IF(Projections!X132&lt;'SSA Info'!B26,Projections!X132+1,IF(X132='SSA Info'!B26,"x",""))))</f>
        <v>x</v>
      </c>
      <c r="Z132" s="229" t="str">
        <f>IF(Y132="x","x",IF(AND('SSA Info'!B24="Nov",'SSA Info'!B25=Projections!P2),1,IF(Projections!Y132&lt;'SSA Info'!B26,Projections!Y132+1,IF(Y132='SSA Info'!B26,"x",""))))</f>
        <v>x</v>
      </c>
      <c r="AA132" s="229" t="str">
        <f>IF(Z132="x","x",IF(AND('SSA Info'!B24="Dec",'SSA Info'!B25=Projections!P2),1,IF(Projections!Z132&lt;'SSA Info'!B26,Projections!Z132+1,IF(Z132='SSA Info'!B26,"x",""))))</f>
        <v>x</v>
      </c>
      <c r="AB132" s="200"/>
      <c r="AC132" s="199"/>
      <c r="AD132" s="229" t="str">
        <f>IF(AA132="x","x",IF(AND('SSA Info'!$B24="Jan",'SSA Info'!B25=Projections!AD2),1,IF(Projections!AA132&lt;'SSA Info'!B26,Projections!AA132+1,IF(AA132='SSA Info'!B26,"x",""))))</f>
        <v>x</v>
      </c>
      <c r="AE132" s="229" t="str">
        <f>IF(AD132="x","x",IF(AND('SSA Info'!$B24="Feb",'SSA Info'!B25=Projections!AD2),1,IF(Projections!AD132&lt;'SSA Info'!$B26,Projections!AD132+1,IF(Projections!AD132='SSA Info'!$B26,"x",""))))</f>
        <v>x</v>
      </c>
      <c r="AF132" s="229" t="str">
        <f>IF(AE132="x","x",IF(AND('SSA Info'!B24="Mar",'SSA Info'!B25=Projections!AD2),1,IF(Projections!AE132&lt;'SSA Info'!B26,Projections!AE132+1,IF(AE132='SSA Info'!B26,"x",""))))</f>
        <v>x</v>
      </c>
      <c r="AG132" s="229" t="str">
        <f>IF(AF132="x","x",IF(AND('SSA Info'!B24="Apr",'SSA Info'!B25=Projections!AD2),1,IF(Projections!AF132&lt;'SSA Info'!B26,Projections!AF132+1,IF(AF132='SSA Info'!B26,"x",""))))</f>
        <v>x</v>
      </c>
      <c r="AH132" s="229" t="str">
        <f>IF(AG132="x","x",IF(AND('SSA Info'!B24="May",'SSA Info'!B25=Projections!AD2),1,IF(Projections!AG132&lt;'SSA Info'!B26,Projections!AG132+1,IF(AG132='SSA Info'!B26,"x",""))))</f>
        <v>x</v>
      </c>
      <c r="AI132" s="229" t="str">
        <f>IF(AH132="x","x",IF(AND('SSA Info'!B24="Jun",'SSA Info'!B25=Projections!AD2),1,IF(Projections!AH132&lt;'SSA Info'!B26,Projections!AH132+1,IF(AH132='SSA Info'!B26,"x",""))))</f>
        <v>x</v>
      </c>
      <c r="AJ132" s="229" t="str">
        <f>IF(AI132="x","x",IF(AND('SSA Info'!B24="Jul",'SSA Info'!B25=Projections!AD2),1,IF(Projections!AI132&lt;'SSA Info'!B26,Projections!AI132+1,IF(AI132='SSA Info'!B26,"x",""))))</f>
        <v>x</v>
      </c>
      <c r="AK132" s="229" t="str">
        <f>IF(AJ132="x","x",IF(AND('SSA Info'!B24="Aug",'SSA Info'!B25=Projections!AD2),1,IF(Projections!AJ132&lt;'SSA Info'!B26,Projections!AJ132+1,IF(AJ132='SSA Info'!B26,"x",""))))</f>
        <v>x</v>
      </c>
      <c r="AL132" s="229" t="str">
        <f>IF(AK132="x","x",IF(AND('SSA Info'!B24="Sep",'SSA Info'!B25=Projections!AD2),1,IF(Projections!AK132&lt;'SSA Info'!B26,Projections!AK132+1,IF(AK132='SSA Info'!B26,"x",""))))</f>
        <v>x</v>
      </c>
      <c r="AM132" s="229" t="str">
        <f>IF(AL132="x","x",IF(AND('SSA Info'!B24="Oct",'SSA Info'!B25=Projections!AD2),1,IF(Projections!AL132&lt;'SSA Info'!B26,Projections!AL132+1,IF(AL132='SSA Info'!B26,"x",""))))</f>
        <v>x</v>
      </c>
      <c r="AN132" s="229" t="str">
        <f>IF(AM132="x","x",IF(AND('SSA Info'!B24="Nov",'SSA Info'!B25=Projections!AD2),1,IF(Projections!AM132&lt;'SSA Info'!B26,Projections!AM132+1,IF(AM132='SSA Info'!B26,"x",""))))</f>
        <v>x</v>
      </c>
      <c r="AO132" s="229" t="str">
        <f>IF(AN132="x","x",IF(AND('SSA Info'!B24="Dec",'SSA Info'!B25=Projections!AD2),1,IF(Projections!AN132&lt;'SSA Info'!B26,Projections!AN132+1,IF(AN132='SSA Info'!B26,"x",""))))</f>
        <v>x</v>
      </c>
      <c r="AP132" s="200"/>
      <c r="AQ132" s="199"/>
      <c r="AR132" s="1"/>
      <c r="AS132" s="1"/>
      <c r="AT132" s="1"/>
      <c r="AU132" s="1"/>
      <c r="AV132" s="1"/>
      <c r="AW132" s="1"/>
      <c r="AX132" s="1"/>
      <c r="AY132" s="1"/>
      <c r="AZ132" s="1"/>
      <c r="BA132" s="1"/>
      <c r="BB132" s="1"/>
      <c r="BC132" s="1"/>
      <c r="BD132" s="1"/>
      <c r="BE132" s="199"/>
      <c r="BF132" s="1"/>
      <c r="BG132" s="1"/>
      <c r="BH132" s="1"/>
      <c r="BI132" s="1"/>
      <c r="BJ132" s="1"/>
      <c r="BK132" s="1"/>
      <c r="BL132" s="1"/>
      <c r="BM132" s="1"/>
      <c r="BN132" s="1"/>
      <c r="BO132" s="1"/>
      <c r="BP132" s="1"/>
      <c r="BQ132" s="1"/>
      <c r="BR132" s="1"/>
    </row>
    <row r="133" spans="1:155" x14ac:dyDescent="0.25">
      <c r="A133" s="228" t="s">
        <v>54</v>
      </c>
      <c r="B133" s="229" t="str">
        <f>IF(OR('SSA Info'!B10="",'SSA Info'!B10="No"),"",IF(Projections!B99&gt;0,"1619a",IF(OR(Projections!B101*0.9235&lt;'SSA Info'!$B11,Projections!B101*0.9235&lt;='SSA Info'!$B12),"1619b","")))</f>
        <v/>
      </c>
      <c r="C133" s="230" t="str">
        <f>IF(OR('SSA Info'!$B10="",'SSA Info'!$B10="No"),"",IF(Projections!C99&gt;0,"1619a",IF(OR(Projections!C101*0.9235&lt;'SSA Info'!$B11,Projections!C101*0.9235&lt;='SSA Info'!$B12),"1619b","")))</f>
        <v/>
      </c>
      <c r="D133" s="230" t="str">
        <f>IF(OR('SSA Info'!$B10="",'SSA Info'!$B10="No"),"",IF(Projections!D99&gt;0,"1619a",IF(OR(Projections!D101*0.9235&lt;'SSA Info'!$B11,Projections!D101*0.9235&lt;='SSA Info'!$B12),"1619b","")))</f>
        <v/>
      </c>
      <c r="E133" s="230" t="str">
        <f>IF(OR('SSA Info'!$B10="",'SSA Info'!$B10="No"),"",IF(Projections!E99&gt;0,"1619a",IF(OR(Projections!E101*0.9235&lt;'SSA Info'!$B11,Projections!E101*0.9235&lt;='SSA Info'!$B12),"1619b","")))</f>
        <v/>
      </c>
      <c r="F133" s="230" t="str">
        <f>IF(OR('SSA Info'!$B10="",'SSA Info'!$B10="No"),"",IF(Projections!F99&gt;0,"1619a",IF(OR(Projections!F101*0.9235&lt;'SSA Info'!$B11,Projections!F101*0.9235&lt;='SSA Info'!$B12),"1619b","")))</f>
        <v/>
      </c>
      <c r="G133" s="230" t="str">
        <f>IF(OR('SSA Info'!$B10="",'SSA Info'!$B10="No"),"",IF(Projections!G99&gt;0,"1619a",IF(OR(Projections!G101*0.9235&lt;'SSA Info'!$B11,Projections!G101*0.9235&lt;='SSA Info'!$B12),"1619b","")))</f>
        <v/>
      </c>
      <c r="H133" s="230" t="str">
        <f>IF(OR('SSA Info'!$B10="",'SSA Info'!$B10="No"),"",IF(Projections!H99&gt;0,"1619a",IF(OR(Projections!H101*0.9235&lt;'SSA Info'!$B11,Projections!H101*0.9235&lt;='SSA Info'!$B12),"1619b","")))</f>
        <v/>
      </c>
      <c r="I133" s="230" t="str">
        <f>IF(OR('SSA Info'!$B10="",'SSA Info'!$B10="No"),"",IF(Projections!I99&gt;0,"1619a",IF(OR(Projections!I101*0.9235&lt;'SSA Info'!$B11,Projections!I101*0.9235&lt;='SSA Info'!$B12),"1619b","")))</f>
        <v/>
      </c>
      <c r="J133" s="230" t="str">
        <f>IF(OR('SSA Info'!$B10="",'SSA Info'!$B10="No"),"",IF(Projections!J99&gt;0,"1619a",IF(OR(Projections!J101*0.9235&lt;'SSA Info'!$B11,Projections!J101*0.9235&lt;='SSA Info'!$B12),"1619b","")))</f>
        <v/>
      </c>
      <c r="K133" s="230" t="str">
        <f>IF(OR('SSA Info'!$B10="",'SSA Info'!$B10="No"),"",IF(Projections!K99&gt;0,"1619a",IF(OR(Projections!K101*0.9235&lt;'SSA Info'!$B11,Projections!K101*0.9235&lt;='SSA Info'!$B12),"1619b","")))</f>
        <v/>
      </c>
      <c r="L133" s="230" t="str">
        <f>IF(OR('SSA Info'!$B10="",'SSA Info'!$B10="No"),"",IF(Projections!L99&gt;0,"1619a",IF(OR(Projections!L101*0.9235&lt;'SSA Info'!$B11,Projections!L101*0.9235&lt;='SSA Info'!$B12),"1619b","")))</f>
        <v/>
      </c>
      <c r="M133" s="230" t="str">
        <f>IF(OR('SSA Info'!$B10="",'SSA Info'!$B10="No"),"",IF(Projections!M99&gt;0,"1619a",IF(OR(Projections!M101*0.9235&lt;'SSA Info'!$B11,Projections!M101*0.9235&lt;='SSA Info'!$B12),"1619b","")))</f>
        <v/>
      </c>
      <c r="N133" s="200"/>
      <c r="O133" s="199"/>
      <c r="P133" s="229" t="str">
        <f>IF(OR('SSA Info'!B10="",'SSA Info'!B10="No"),"",IF(Projections!P99&gt;0,"1619a",IF(OR(Projections!P101*0.9235&lt;'SSA Info'!$C11,Projections!P101*0.9235&lt;='SSA Info'!$C12),"1619b","")))</f>
        <v/>
      </c>
      <c r="Q133" s="230" t="str">
        <f>IF(OR('SSA Info'!$B10="",'SSA Info'!$B10="No"),"",IF(Projections!Q99&gt;0,"1619a",IF(OR(Projections!Q101*0.9235&lt;'SSA Info'!$C11,Projections!Q101*0.9235&lt;='SSA Info'!$C12),"1619b","")))</f>
        <v/>
      </c>
      <c r="R133" s="230" t="str">
        <f>IF(OR('SSA Info'!$B10="",'SSA Info'!$B10="No"),"",IF(Projections!R99&gt;0,"1619a",IF(OR(Projections!R101*0.9235&lt;'SSA Info'!$C11,Projections!R101*0.9235&lt;='SSA Info'!$C12),"1619b","")))</f>
        <v/>
      </c>
      <c r="S133" s="230" t="str">
        <f>IF(OR('SSA Info'!$B10="",'SSA Info'!$B10="No"),"",IF(Projections!S99&gt;0,"1619a",IF(OR(Projections!S101*0.9235&lt;'SSA Info'!$C11,Projections!S101*0.9235&lt;='SSA Info'!$C12),"1619b","")))</f>
        <v/>
      </c>
      <c r="T133" s="230" t="str">
        <f>IF(OR('SSA Info'!$B10="",'SSA Info'!$B10="No"),"",IF(Projections!T99&gt;0,"1619a",IF(OR(Projections!T101*0.9235&lt;'SSA Info'!$C11,Projections!T101*0.9235&lt;='SSA Info'!$C12),"1619b","")))</f>
        <v/>
      </c>
      <c r="U133" s="230" t="str">
        <f>IF(OR('SSA Info'!$B10="",'SSA Info'!$B10="No"),"",IF(Projections!U99&gt;0,"1619a",IF(OR(Projections!U101*0.9235&lt;'SSA Info'!$C11,Projections!U101*0.9235&lt;='SSA Info'!$C12),"1619b","")))</f>
        <v/>
      </c>
      <c r="V133" s="230" t="str">
        <f>IF(OR('SSA Info'!$B10="",'SSA Info'!$B10="No"),"",IF(Projections!V99&gt;0,"1619a",IF(OR(Projections!V101*0.9235&lt;'SSA Info'!$C11,Projections!V101*0.9235&lt;='SSA Info'!$C12),"1619b","")))</f>
        <v/>
      </c>
      <c r="W133" s="230" t="str">
        <f>IF(OR('SSA Info'!$B10="",'SSA Info'!$B10="No"),"",IF(Projections!W99&gt;0,"1619a",IF(OR(Projections!W101*0.9235&lt;'SSA Info'!$C11,Projections!W101*0.9235&lt;='SSA Info'!$C12),"1619b","")))</f>
        <v/>
      </c>
      <c r="X133" s="230" t="str">
        <f>IF(OR('SSA Info'!$B10="",'SSA Info'!$B10="No"),"",IF(Projections!X99&gt;0,"1619a",IF(OR(Projections!X101*0.9235&lt;'SSA Info'!$C11,Projections!X101*0.9235&lt;='SSA Info'!$C12),"1619b","")))</f>
        <v/>
      </c>
      <c r="Y133" s="230" t="str">
        <f>IF(OR('SSA Info'!$B10="",'SSA Info'!$B10="No"),"",IF(Projections!Y99&gt;0,"1619a",IF(OR(Projections!Y101*0.9235&lt;'SSA Info'!$C11,Projections!Y101*0.9235&lt;='SSA Info'!$C12),"1619b","")))</f>
        <v/>
      </c>
      <c r="Z133" s="230" t="str">
        <f>IF(OR('SSA Info'!$B10="",'SSA Info'!$B10="No"),"",IF(Projections!Z99&gt;0,"1619a",IF(OR(Projections!Z101*0.9235&lt;'SSA Info'!$C11,Projections!Z101*0.9235&lt;='SSA Info'!$C12),"1619b","")))</f>
        <v/>
      </c>
      <c r="AA133" s="230" t="str">
        <f>IF(OR('SSA Info'!$B10="",'SSA Info'!$B10="No"),"",IF(Projections!AA99&gt;0,"1619a",IF(OR(Projections!AA101*0.9235&lt;'SSA Info'!$C11,Projections!AA101*0.9235&lt;='SSA Info'!$C12),"1619b","")))</f>
        <v/>
      </c>
      <c r="AB133" s="200"/>
      <c r="AC133" s="199"/>
      <c r="AD133" s="229" t="str">
        <f>IF(OR('SSA Info'!B10="",'SSA Info'!B10="No"),"",IF(Projections!AD99&gt;0,"1619a",IF(OR(Projections!AD101*0.9235&lt;'SSA Info'!$D11,Projections!AD101*0.9235&lt;='SSA Info'!$D12),"1619b","")))</f>
        <v/>
      </c>
      <c r="AE133" s="230" t="str">
        <f>IF(OR('SSA Info'!$B10="",'SSA Info'!$B10="No"),"",IF(Projections!AE99&gt;0,"1619a",IF(OR(Projections!AE101*0.9235&lt;'SSA Info'!$D11,Projections!AE101*0.9235&lt;='SSA Info'!$D12),"1619b","")))</f>
        <v/>
      </c>
      <c r="AF133" s="230" t="str">
        <f>IF(OR('SSA Info'!$B10="",'SSA Info'!$B10="No"),"",IF(Projections!AF99&gt;0,"1619a",IF(OR(Projections!AF101*0.9235&lt;'SSA Info'!$D11,Projections!AF101*0.9235&lt;='SSA Info'!$D12),"1619b","")))</f>
        <v/>
      </c>
      <c r="AG133" s="230" t="str">
        <f>IF(OR('SSA Info'!$B10="",'SSA Info'!$B10="No"),"",IF(Projections!AG99&gt;0,"1619a",IF(OR(Projections!AG101*0.9235&lt;'SSA Info'!$D11,Projections!AG101*0.9235&lt;='SSA Info'!$D12),"1619b","")))</f>
        <v/>
      </c>
      <c r="AH133" s="230" t="str">
        <f>IF(OR('SSA Info'!$B10="",'SSA Info'!$B10="No"),"",IF(Projections!AH99&gt;0,"1619a",IF(OR(Projections!AH101*0.9235&lt;'SSA Info'!$D11,Projections!AH101*0.9235&lt;='SSA Info'!$D12),"1619b","")))</f>
        <v/>
      </c>
      <c r="AI133" s="230" t="str">
        <f>IF(OR('SSA Info'!$B10="",'SSA Info'!$B10="No"),"",IF(Projections!AI99&gt;0,"1619a",IF(OR(Projections!AI101*0.9235&lt;'SSA Info'!$D11,Projections!AI101*0.9235&lt;='SSA Info'!$D12),"1619b","")))</f>
        <v/>
      </c>
      <c r="AJ133" s="230" t="str">
        <f>IF(OR('SSA Info'!$B10="",'SSA Info'!$B10="No"),"",IF(Projections!AJ99&gt;0,"1619a",IF(OR(Projections!AJ101*0.9235&lt;'SSA Info'!$D11,Projections!AJ101*0.9235&lt;='SSA Info'!$D12),"1619b","")))</f>
        <v/>
      </c>
      <c r="AK133" s="230" t="str">
        <f>IF(OR('SSA Info'!$B10="",'SSA Info'!$B10="No"),"",IF(Projections!AK99&gt;0,"1619a",IF(OR(Projections!AK101*0.9235&lt;'SSA Info'!$D11,Projections!AK101*0.9235&lt;='SSA Info'!$D12),"1619b","")))</f>
        <v/>
      </c>
      <c r="AL133" s="230" t="str">
        <f>IF(OR('SSA Info'!$B10="",'SSA Info'!$B10="No"),"",IF(Projections!AL99&gt;0,"1619a",IF(OR(Projections!AL101*0.9235&lt;'SSA Info'!$D11,Projections!AL101*0.9235&lt;='SSA Info'!$D12),"1619b","")))</f>
        <v/>
      </c>
      <c r="AM133" s="230" t="str">
        <f>IF(OR('SSA Info'!$B10="",'SSA Info'!$B10="No"),"",IF(Projections!AM99&gt;0,"1619a",IF(OR(Projections!AM101*0.9235&lt;'SSA Info'!$D11,Projections!AM101*0.9235&lt;='SSA Info'!$D12),"1619b","")))</f>
        <v/>
      </c>
      <c r="AN133" s="230" t="str">
        <f>IF(OR('SSA Info'!$B10="",'SSA Info'!$B10="No"),"",IF(Projections!AN99&gt;0,"1619a",IF(OR(Projections!AN101*0.9235&lt;'SSA Info'!$D11,Projections!AN101*0.9235&lt;='SSA Info'!$D12),"1619b","")))</f>
        <v/>
      </c>
      <c r="AO133" s="230" t="str">
        <f>IF(OR('SSA Info'!$B10="",'SSA Info'!$B10="No"),"",IF(Projections!AO99&gt;0,"1619a",IF(OR(Projections!AO101*0.9235&lt;'SSA Info'!$D11,Projections!AO101*0.9235&lt;='SSA Info'!$D12),"1619b","")))</f>
        <v/>
      </c>
      <c r="AP133" s="200"/>
      <c r="AQ133" s="199"/>
      <c r="AR133" s="1"/>
      <c r="AS133" s="1"/>
      <c r="AT133" s="1"/>
      <c r="AU133" s="1"/>
      <c r="AV133" s="1"/>
      <c r="AW133" s="1"/>
      <c r="AX133" s="1"/>
      <c r="AY133" s="1"/>
      <c r="AZ133" s="1"/>
      <c r="BA133" s="1"/>
      <c r="BB133" s="1"/>
      <c r="BC133" s="1"/>
      <c r="BD133" s="1"/>
      <c r="BE133" s="199"/>
      <c r="BF133" s="1"/>
      <c r="BG133" s="1"/>
      <c r="BH133" s="1"/>
      <c r="BI133" s="1"/>
      <c r="BJ133" s="1"/>
      <c r="BK133" s="1"/>
      <c r="BL133" s="1"/>
      <c r="BM133" s="1"/>
      <c r="BN133" s="1"/>
      <c r="BO133" s="1"/>
      <c r="BP133" s="1"/>
      <c r="BQ133" s="1"/>
      <c r="BR133" s="1"/>
    </row>
    <row r="134" spans="1:155" x14ac:dyDescent="0.25">
      <c r="AR134" s="1"/>
      <c r="AS134" s="1"/>
      <c r="AT134" s="1"/>
      <c r="AU134" s="1"/>
      <c r="AV134" s="1"/>
      <c r="AW134" s="1"/>
      <c r="AX134" s="1"/>
      <c r="AY134" s="1"/>
      <c r="AZ134" s="1"/>
      <c r="BA134" s="1"/>
      <c r="BB134" s="1"/>
      <c r="BC134" s="1"/>
      <c r="BD134" s="1"/>
      <c r="BF134" s="1"/>
      <c r="BG134" s="1"/>
      <c r="BH134" s="1"/>
      <c r="BI134" s="1"/>
      <c r="BJ134" s="1"/>
      <c r="BK134" s="1"/>
      <c r="BL134" s="1"/>
      <c r="BM134" s="1"/>
      <c r="BN134" s="1"/>
      <c r="BO134" s="1"/>
      <c r="BP134" s="1"/>
      <c r="BQ134" s="1"/>
      <c r="BR134" s="1"/>
    </row>
    <row r="135" spans="1:155" x14ac:dyDescent="0.25">
      <c r="A135" s="177" t="s">
        <v>121</v>
      </c>
      <c r="AR135" s="1"/>
      <c r="AS135" s="1"/>
      <c r="AT135" s="1"/>
      <c r="AU135" s="1"/>
      <c r="AV135" s="1"/>
      <c r="AW135" s="1"/>
      <c r="AX135" s="1"/>
      <c r="AY135" s="1"/>
      <c r="AZ135" s="1"/>
      <c r="BA135" s="1"/>
      <c r="BB135" s="1"/>
      <c r="BC135" s="1"/>
      <c r="BD135" s="1"/>
      <c r="BF135" s="1"/>
      <c r="BG135" s="1"/>
      <c r="BH135" s="1"/>
      <c r="BI135" s="1"/>
      <c r="BJ135" s="1"/>
      <c r="BK135" s="1"/>
      <c r="BL135" s="1"/>
      <c r="BM135" s="1"/>
      <c r="BN135" s="1"/>
      <c r="BO135" s="1"/>
      <c r="BP135" s="1"/>
      <c r="BQ135" s="1"/>
      <c r="BR135" s="1"/>
    </row>
    <row r="136" spans="1:155" x14ac:dyDescent="0.25">
      <c r="A136" s="211" t="str">
        <f>'Financial Projection Signatures'!A23</f>
        <v>revised December 2022</v>
      </c>
      <c r="AR136" s="1"/>
      <c r="AS136" s="1"/>
      <c r="AT136" s="1"/>
      <c r="AU136" s="1"/>
      <c r="AV136" s="1"/>
      <c r="AW136" s="1"/>
      <c r="AX136" s="1"/>
      <c r="AY136" s="1"/>
      <c r="AZ136" s="1"/>
      <c r="BA136" s="1"/>
      <c r="BB136" s="1"/>
      <c r="BC136" s="1"/>
      <c r="BD136" s="1"/>
      <c r="BF136" s="1"/>
      <c r="BG136" s="1"/>
      <c r="BH136" s="1"/>
      <c r="BI136" s="1"/>
      <c r="BJ136" s="1"/>
      <c r="BK136" s="1"/>
      <c r="BL136" s="1"/>
      <c r="BM136" s="1"/>
      <c r="BN136" s="1"/>
      <c r="BO136" s="1"/>
      <c r="BP136" s="1"/>
      <c r="BQ136" s="1"/>
      <c r="BR136" s="1"/>
    </row>
    <row r="137" spans="1:155" x14ac:dyDescent="0.25">
      <c r="AR137" s="1"/>
      <c r="AS137" s="1"/>
      <c r="AT137" s="1"/>
      <c r="AU137" s="1"/>
      <c r="AV137" s="1"/>
      <c r="AW137" s="1"/>
      <c r="AX137" s="1"/>
      <c r="AY137" s="1"/>
      <c r="AZ137" s="1"/>
      <c r="BA137" s="1"/>
      <c r="BB137" s="1"/>
      <c r="BC137" s="1"/>
      <c r="BD137" s="1"/>
      <c r="BF137" s="1"/>
      <c r="BG137" s="1"/>
      <c r="BH137" s="1"/>
      <c r="BI137" s="1"/>
      <c r="BJ137" s="1"/>
      <c r="BK137" s="1"/>
      <c r="BL137" s="1"/>
      <c r="BM137" s="1"/>
      <c r="BN137" s="1"/>
      <c r="BO137" s="1"/>
      <c r="BP137" s="1"/>
      <c r="BQ137" s="1"/>
      <c r="BR137" s="1"/>
    </row>
    <row r="138" spans="1:155" x14ac:dyDescent="0.25">
      <c r="AR138" s="1"/>
      <c r="AS138" s="1"/>
      <c r="AT138" s="1"/>
      <c r="AU138" s="1"/>
      <c r="AV138" s="1"/>
      <c r="AW138" s="1"/>
      <c r="AX138" s="1"/>
      <c r="AY138" s="1"/>
      <c r="AZ138" s="1"/>
      <c r="BA138" s="1"/>
      <c r="BB138" s="1"/>
      <c r="BC138" s="1"/>
      <c r="BD138" s="1"/>
      <c r="BF138" s="1"/>
      <c r="BG138" s="1"/>
      <c r="BH138" s="1"/>
      <c r="BI138" s="1"/>
      <c r="BJ138" s="1"/>
      <c r="BK138" s="1"/>
      <c r="BL138" s="1"/>
      <c r="BM138" s="1"/>
      <c r="BN138" s="1"/>
      <c r="BO138" s="1"/>
      <c r="BP138" s="1"/>
      <c r="BQ138" s="1"/>
      <c r="BR138" s="1"/>
    </row>
    <row r="139" spans="1:155" x14ac:dyDescent="0.25">
      <c r="AR139" s="1"/>
      <c r="AS139" s="1"/>
      <c r="AT139" s="1"/>
      <c r="AU139" s="1"/>
      <c r="AV139" s="1"/>
      <c r="AW139" s="1"/>
      <c r="AX139" s="1"/>
      <c r="AY139" s="1"/>
      <c r="AZ139" s="1"/>
      <c r="BA139" s="1"/>
      <c r="BB139" s="1"/>
      <c r="BC139" s="1"/>
      <c r="BD139" s="1"/>
      <c r="BF139" s="1"/>
      <c r="BG139" s="1"/>
      <c r="BH139" s="1"/>
      <c r="BI139" s="1"/>
      <c r="BJ139" s="1"/>
      <c r="BK139" s="1"/>
      <c r="BL139" s="1"/>
      <c r="BM139" s="1"/>
      <c r="BN139" s="1"/>
      <c r="BO139" s="1"/>
      <c r="BP139" s="1"/>
      <c r="BQ139" s="1"/>
      <c r="BR139" s="1"/>
    </row>
    <row r="140" spans="1:155" x14ac:dyDescent="0.25">
      <c r="AR140" s="1"/>
      <c r="AS140" s="1"/>
      <c r="AT140" s="1"/>
      <c r="AU140" s="1"/>
      <c r="AV140" s="1"/>
      <c r="AW140" s="1"/>
      <c r="AX140" s="1"/>
      <c r="AY140" s="1"/>
      <c r="AZ140" s="1"/>
      <c r="BA140" s="1"/>
      <c r="BB140" s="1"/>
      <c r="BC140" s="1"/>
      <c r="BD140" s="1"/>
      <c r="BF140" s="1"/>
      <c r="BG140" s="1"/>
      <c r="BH140" s="1"/>
      <c r="BI140" s="1"/>
      <c r="BJ140" s="1"/>
      <c r="BK140" s="1"/>
      <c r="BL140" s="1"/>
      <c r="BM140" s="1"/>
      <c r="BN140" s="1"/>
      <c r="BO140" s="1"/>
      <c r="BP140" s="1"/>
      <c r="BQ140" s="1"/>
      <c r="BR140" s="1"/>
    </row>
    <row r="141" spans="1:155" x14ac:dyDescent="0.25">
      <c r="C141" s="60"/>
      <c r="AR141" s="1"/>
      <c r="AS141" s="1"/>
      <c r="AT141" s="1"/>
      <c r="AU141" s="1"/>
      <c r="AV141" s="1"/>
      <c r="AW141" s="1"/>
      <c r="AX141" s="1"/>
      <c r="AY141" s="1"/>
      <c r="AZ141" s="1"/>
      <c r="BA141" s="1"/>
      <c r="BB141" s="1"/>
      <c r="BC141" s="1"/>
      <c r="BD141" s="1"/>
      <c r="BF141" s="1"/>
      <c r="BG141" s="1"/>
      <c r="BH141" s="1"/>
      <c r="BI141" s="1"/>
      <c r="BJ141" s="1"/>
      <c r="BK141" s="1"/>
      <c r="BL141" s="1"/>
      <c r="BM141" s="1"/>
      <c r="BN141" s="1"/>
      <c r="BO141" s="1"/>
      <c r="BP141" s="1"/>
      <c r="BQ141" s="1"/>
      <c r="BR141" s="1"/>
    </row>
    <row r="142" spans="1:155" x14ac:dyDescent="0.25">
      <c r="AR142" s="1"/>
      <c r="AS142" s="1"/>
      <c r="AT142" s="1"/>
      <c r="AU142" s="1"/>
      <c r="AV142" s="1"/>
      <c r="AW142" s="1"/>
      <c r="AX142" s="1"/>
      <c r="AY142" s="1"/>
      <c r="AZ142" s="1"/>
      <c r="BA142" s="1"/>
      <c r="BB142" s="1"/>
      <c r="BC142" s="1"/>
      <c r="BD142" s="1"/>
      <c r="BF142" s="1"/>
      <c r="BG142" s="1"/>
      <c r="BH142" s="1"/>
      <c r="BI142" s="1"/>
      <c r="BJ142" s="1"/>
      <c r="BK142" s="1"/>
      <c r="BL142" s="1"/>
      <c r="BM142" s="1"/>
      <c r="BN142" s="1"/>
      <c r="BO142" s="1"/>
      <c r="BP142" s="1"/>
      <c r="BQ142" s="1"/>
      <c r="BR142" s="1"/>
    </row>
    <row r="143" spans="1:155" x14ac:dyDescent="0.25">
      <c r="AR143" s="1"/>
      <c r="AS143" s="1"/>
      <c r="AT143" s="1"/>
      <c r="AU143" s="1"/>
      <c r="AV143" s="1"/>
      <c r="AW143" s="1"/>
      <c r="AX143" s="1"/>
      <c r="AY143" s="1"/>
      <c r="AZ143" s="1"/>
      <c r="BA143" s="1"/>
      <c r="BB143" s="1"/>
      <c r="BC143" s="1"/>
      <c r="BD143" s="1"/>
      <c r="BF143" s="1"/>
      <c r="BG143" s="1"/>
      <c r="BH143" s="1"/>
      <c r="BI143" s="1"/>
      <c r="BJ143" s="1"/>
      <c r="BK143" s="1"/>
      <c r="BL143" s="1"/>
      <c r="BM143" s="1"/>
      <c r="BN143" s="1"/>
      <c r="BO143" s="1"/>
      <c r="BP143" s="1"/>
      <c r="BQ143" s="1"/>
      <c r="BR143" s="1"/>
    </row>
    <row r="144" spans="1:155" x14ac:dyDescent="0.25">
      <c r="AR144" s="1"/>
      <c r="AS144" s="1"/>
      <c r="AT144" s="1"/>
      <c r="AU144" s="1"/>
      <c r="AV144" s="1"/>
      <c r="AW144" s="1"/>
      <c r="AX144" s="1"/>
      <c r="AY144" s="1"/>
      <c r="AZ144" s="1"/>
      <c r="BA144" s="1"/>
      <c r="BB144" s="1"/>
      <c r="BC144" s="1"/>
      <c r="BD144" s="1"/>
      <c r="BF144" s="1"/>
      <c r="BG144" s="1"/>
      <c r="BH144" s="1"/>
      <c r="BI144" s="1"/>
      <c r="BJ144" s="1"/>
      <c r="BK144" s="1"/>
      <c r="BL144" s="1"/>
      <c r="BM144" s="1"/>
      <c r="BN144" s="1"/>
      <c r="BO144" s="1"/>
      <c r="BP144" s="1"/>
      <c r="BQ144" s="1"/>
      <c r="BR144" s="1"/>
    </row>
    <row r="145" spans="44:70" x14ac:dyDescent="0.25">
      <c r="AR145" s="1"/>
      <c r="AS145" s="1"/>
      <c r="AT145" s="1"/>
      <c r="AU145" s="1"/>
      <c r="AV145" s="1"/>
      <c r="AW145" s="1"/>
      <c r="AX145" s="1"/>
      <c r="AY145" s="1"/>
      <c r="AZ145" s="1"/>
      <c r="BA145" s="1"/>
      <c r="BB145" s="1"/>
      <c r="BC145" s="1"/>
      <c r="BD145" s="1"/>
      <c r="BF145" s="1"/>
      <c r="BG145" s="1"/>
      <c r="BH145" s="1"/>
      <c r="BI145" s="1"/>
      <c r="BJ145" s="1"/>
      <c r="BK145" s="1"/>
      <c r="BL145" s="1"/>
      <c r="BM145" s="1"/>
      <c r="BN145" s="1"/>
      <c r="BO145" s="1"/>
      <c r="BP145" s="1"/>
      <c r="BQ145" s="1"/>
      <c r="BR145" s="1"/>
    </row>
    <row r="146" spans="44:70" x14ac:dyDescent="0.25">
      <c r="AR146" s="1"/>
      <c r="AS146" s="1"/>
      <c r="AT146" s="1"/>
      <c r="AU146" s="1"/>
      <c r="AV146" s="1"/>
      <c r="AW146" s="1"/>
      <c r="AX146" s="1"/>
      <c r="AY146" s="1"/>
      <c r="AZ146" s="1"/>
      <c r="BA146" s="1"/>
      <c r="BB146" s="1"/>
      <c r="BC146" s="1"/>
      <c r="BD146" s="1"/>
      <c r="BF146" s="1"/>
      <c r="BG146" s="1"/>
      <c r="BH146" s="1"/>
      <c r="BI146" s="1"/>
      <c r="BJ146" s="1"/>
      <c r="BK146" s="1"/>
      <c r="BL146" s="1"/>
      <c r="BM146" s="1"/>
      <c r="BN146" s="1"/>
      <c r="BO146" s="1"/>
      <c r="BP146" s="1"/>
      <c r="BQ146" s="1"/>
      <c r="BR146" s="1"/>
    </row>
    <row r="147" spans="44:70" x14ac:dyDescent="0.25">
      <c r="AR147" s="1"/>
      <c r="AS147" s="1"/>
      <c r="AT147" s="1"/>
      <c r="AU147" s="1"/>
      <c r="AV147" s="1"/>
      <c r="AW147" s="1"/>
      <c r="AX147" s="1"/>
      <c r="AY147" s="1"/>
      <c r="AZ147" s="1"/>
      <c r="BA147" s="1"/>
      <c r="BB147" s="1"/>
      <c r="BC147" s="1"/>
      <c r="BD147" s="1"/>
      <c r="BF147" s="1"/>
      <c r="BG147" s="1"/>
      <c r="BH147" s="1"/>
      <c r="BI147" s="1"/>
      <c r="BJ147" s="1"/>
      <c r="BK147" s="1"/>
      <c r="BL147" s="1"/>
      <c r="BM147" s="1"/>
      <c r="BN147" s="1"/>
      <c r="BO147" s="1"/>
      <c r="BP147" s="1"/>
      <c r="BQ147" s="1"/>
      <c r="BR147" s="1"/>
    </row>
    <row r="148" spans="44:70" x14ac:dyDescent="0.25">
      <c r="AR148" s="1"/>
      <c r="AS148" s="1"/>
      <c r="AT148" s="1"/>
      <c r="AU148" s="1"/>
      <c r="AV148" s="1"/>
      <c r="AW148" s="1"/>
      <c r="AX148" s="1"/>
      <c r="AY148" s="1"/>
      <c r="AZ148" s="1"/>
      <c r="BA148" s="1"/>
      <c r="BB148" s="1"/>
      <c r="BC148" s="1"/>
      <c r="BD148" s="1"/>
      <c r="BF148" s="1"/>
      <c r="BG148" s="1"/>
      <c r="BH148" s="1"/>
      <c r="BI148" s="1"/>
      <c r="BJ148" s="1"/>
      <c r="BK148" s="1"/>
      <c r="BL148" s="1"/>
      <c r="BM148" s="1"/>
      <c r="BN148" s="1"/>
      <c r="BO148" s="1"/>
      <c r="BP148" s="1"/>
      <c r="BQ148" s="1"/>
      <c r="BR148" s="1"/>
    </row>
    <row r="149" spans="44:70" x14ac:dyDescent="0.25">
      <c r="AR149" s="1"/>
      <c r="AS149" s="1"/>
      <c r="AT149" s="1"/>
      <c r="AU149" s="1"/>
      <c r="AV149" s="1"/>
      <c r="AW149" s="1"/>
      <c r="AX149" s="1"/>
      <c r="AY149" s="1"/>
      <c r="AZ149" s="1"/>
      <c r="BA149" s="1"/>
      <c r="BB149" s="1"/>
      <c r="BC149" s="1"/>
      <c r="BD149" s="1"/>
      <c r="BF149" s="1"/>
      <c r="BG149" s="1"/>
      <c r="BH149" s="1"/>
      <c r="BI149" s="1"/>
      <c r="BJ149" s="1"/>
      <c r="BK149" s="1"/>
      <c r="BL149" s="1"/>
      <c r="BM149" s="1"/>
      <c r="BN149" s="1"/>
      <c r="BO149" s="1"/>
      <c r="BP149" s="1"/>
      <c r="BQ149" s="1"/>
      <c r="BR149" s="1"/>
    </row>
    <row r="150" spans="44:70" x14ac:dyDescent="0.25">
      <c r="AR150" s="1"/>
      <c r="AS150" s="1"/>
      <c r="AT150" s="1"/>
      <c r="AU150" s="1"/>
      <c r="AV150" s="1"/>
      <c r="AW150" s="1"/>
      <c r="AX150" s="1"/>
      <c r="AY150" s="1"/>
      <c r="AZ150" s="1"/>
      <c r="BA150" s="1"/>
      <c r="BB150" s="1"/>
      <c r="BC150" s="1"/>
      <c r="BD150" s="1"/>
      <c r="BF150" s="1"/>
      <c r="BG150" s="1"/>
      <c r="BH150" s="1"/>
      <c r="BI150" s="1"/>
      <c r="BJ150" s="1"/>
      <c r="BK150" s="1"/>
      <c r="BL150" s="1"/>
      <c r="BM150" s="1"/>
      <c r="BN150" s="1"/>
      <c r="BO150" s="1"/>
      <c r="BP150" s="1"/>
      <c r="BQ150" s="1"/>
      <c r="BR150" s="1"/>
    </row>
    <row r="151" spans="44:70" x14ac:dyDescent="0.25">
      <c r="BF151" s="1"/>
      <c r="BG151" s="1"/>
      <c r="BH151" s="1"/>
      <c r="BI151" s="1"/>
      <c r="BJ151" s="1"/>
      <c r="BK151" s="1"/>
      <c r="BL151" s="1"/>
      <c r="BM151" s="1"/>
      <c r="BN151" s="1"/>
      <c r="BO151" s="1"/>
      <c r="BP151" s="1"/>
      <c r="BQ151" s="1"/>
      <c r="BR151" s="1"/>
    </row>
    <row r="152" spans="44:70" x14ac:dyDescent="0.25">
      <c r="BF152" s="1"/>
      <c r="BG152" s="1"/>
      <c r="BH152" s="1"/>
      <c r="BI152" s="1"/>
      <c r="BJ152" s="1"/>
      <c r="BK152" s="1"/>
      <c r="BL152" s="1"/>
      <c r="BM152" s="1"/>
      <c r="BN152" s="1"/>
      <c r="BO152" s="1"/>
      <c r="BP152" s="1"/>
      <c r="BQ152" s="1"/>
      <c r="BR152" s="1"/>
    </row>
    <row r="153" spans="44:70" x14ac:dyDescent="0.25">
      <c r="BF153" s="1"/>
      <c r="BG153" s="1"/>
      <c r="BH153" s="1"/>
      <c r="BI153" s="1"/>
      <c r="BJ153" s="1"/>
      <c r="BK153" s="1"/>
      <c r="BL153" s="1"/>
      <c r="BM153" s="1"/>
      <c r="BN153" s="1"/>
      <c r="BO153" s="1"/>
      <c r="BP153" s="1"/>
      <c r="BQ153" s="1"/>
      <c r="BR153" s="1"/>
    </row>
  </sheetData>
  <sheetProtection algorithmName="SHA-512" hashValue="SR/wuuDANKSghOUUjFGTQOT5GklK/wXT/lC9C78ysWhwyxQ6TDGQxMvWsBkqAvlkZF0tVAsWzfCTmp1Q+EuzXA==" saltValue="OAN8xhdy4aNEA9cmSkfPvg==" spinCount="100000" sheet="1" objects="1" scenarios="1"/>
  <dataConsolidate/>
  <mergeCells count="23">
    <mergeCell ref="W92:AB92"/>
    <mergeCell ref="B115:N115"/>
    <mergeCell ref="AD95:AP95"/>
    <mergeCell ref="AD115:AP115"/>
    <mergeCell ref="B95:N95"/>
    <mergeCell ref="P115:AB115"/>
    <mergeCell ref="P95:AB95"/>
    <mergeCell ref="A2:A3"/>
    <mergeCell ref="B89:N89"/>
    <mergeCell ref="B46:N46"/>
    <mergeCell ref="B2:N2"/>
    <mergeCell ref="AD92:AF92"/>
    <mergeCell ref="P91:R91"/>
    <mergeCell ref="P92:R92"/>
    <mergeCell ref="AD2:AP2"/>
    <mergeCell ref="AD46:AP46"/>
    <mergeCell ref="AD89:AP89"/>
    <mergeCell ref="AF90:AL90"/>
    <mergeCell ref="P2:AB2"/>
    <mergeCell ref="P46:AB46"/>
    <mergeCell ref="P89:AB89"/>
    <mergeCell ref="W91:AB91"/>
    <mergeCell ref="AD91:AF91"/>
  </mergeCells>
  <phoneticPr fontId="0" type="noConversion"/>
  <dataValidations xWindow="143" yWindow="330" count="515">
    <dataValidation allowBlank="1" showInputMessage="1" showErrorMessage="1" promptTitle="Monthly break even sales" sqref="AG92 S92" xr:uid="{00000000-0002-0000-0300-000000000000}"/>
    <dataValidation allowBlank="1" showInputMessage="1" showErrorMessage="1" promptTitle="Yearly break even sales" sqref="S91 B91 AG91" xr:uid="{00000000-0002-0000-0300-000001000000}"/>
    <dataValidation allowBlank="1" showInputMessage="1" showErrorMessage="1" prompt="Monthly break even sales" sqref="B92" xr:uid="{00000000-0002-0000-0300-000002000000}"/>
    <dataValidation allowBlank="1" showInputMessage="1" showErrorMessage="1" promptTitle="Expenses" sqref="A22" xr:uid="{00000000-0002-0000-0300-000003000000}"/>
    <dataValidation allowBlank="1" showInputMessage="1" showErrorMessage="1" promptTitle="Depreciation" prompt="Do not enter depreciation expenses anywhere but in this cell (A41).  Entering anywhere else will mess up the cashflow." sqref="A41" xr:uid="{00000000-0002-0000-0300-000004000000}"/>
    <dataValidation allowBlank="1" showInputMessage="1" showErrorMessage="1" promptTitle="January" sqref="P128:P133 AD83:AD84 B17 B19 B41:B42 B44 P41:P44 P57 B86 P83:P84 AD101:AD102 B112 AD110 B128:B133 B10 B57 B83:B84 P86 B101:B102 P110 P112 P124:P125 AE98:AO98 AD44 AD41:AD42 AD57 AD86 P101:P102 B110 AD112 B124:B125 AD128:AD133 C130:M130 Q130:AA130 AE130:AO130 C98:M98 Q98:AA98 AD10:AD12 AD17:AD21 AD49:AD53 AD60:AD80 P10:P12 P17:P21 B50:B53 P49:P53 B60:B80 P60:P80 B98:B99 P98:P99 AD98:AD99 B106:B108 P106:P108 AD106:AD108 B118:B119 P118:P119 AD118:AD119 AD124:AD125" xr:uid="{00000000-0002-0000-0300-000005000000}"/>
    <dataValidation allowBlank="1" showInputMessage="1" showErrorMessage="1" promptTitle="February" sqref="C101:C102 C17 C19 C41:C42 C44 Q41:Q44 Q57 C86 R118:AA118 Q101:Q102 C112 R99:AA99 C10 C57 C83:C84 Q86 Q83:Q84 C110 Q112 C124:C129 Q110 R124:AA124 Q131:Q133 D124:M124 D118:M118 C131:C133 D99:M99 Q128:Q129 Q10:Q12 Q17:Q21 C49:C53 Q49:Q53 C60:C80 Q60:Q80 C99 Q99 C106:C108 Q106:Q108 C118:C119 Q118:Q119 Q124:Q125" xr:uid="{00000000-0002-0000-0300-000006000000}"/>
    <dataValidation allowBlank="1" showInputMessage="1" showErrorMessage="1" promptTitle="March" sqref="D128:D129 D17 D19 D41:D42 D44 R41:R44 R57 D86 R125 R101:R102 D112 D131:D133 D101:D102 D10 D57 D83:D84 R83:R86 D110 R112 D125 R110 R119 R131:R133 R128:R129 R10:R12 R17:R21 D49:D53 R49:R53 D60:D80 R60:R80 D106:D108 R106:R108 D119" xr:uid="{00000000-0002-0000-0300-000007000000}"/>
    <dataValidation allowBlank="1" showInputMessage="1" showErrorMessage="1" promptTitle="April" sqref="E128:E129 E17 E19 E41:E42 E44 S41:S42 S57 E86 S125 E110 E112 E131:E133 E101:E102 E10 S44 E57 E83:E84 S86 S83:S84 S112 E125 S110 S119 S131:S133 S128:S129 S10:S12 S17:S21 E49:E53 S49:S53 E60:E80 S60:S80 S101:S104 E106:E108 S106:S108 E119" xr:uid="{00000000-0002-0000-0300-000008000000}"/>
    <dataValidation allowBlank="1" showInputMessage="1" showErrorMessage="1" promptTitle="May" sqref="F128:F129 F17 F19 F41:F42 F44 T41:T42 T57 F86 T125 T101:T102 F112 F131:F133 F101:F102 F10 T44 F57 F83:F84 T86 T83:T84 F110 T112 F125 T110 T119 T131:T133 T128:T129 T10:T12 T17:T21 F49:F53 T49:T53 F60:F80 T60:T80 F106:F108 T106:T108 F119" xr:uid="{00000000-0002-0000-0300-000009000000}"/>
    <dataValidation allowBlank="1" showInputMessage="1" showErrorMessage="1" promptTitle="June" sqref="G128:G129 G17 G19 G41:G42 G44 U41:U42 U57 G86 U125 U101:U102 G112 G131:G133 G101:G102 G10 U44 G57 G83:G84 U86 U83:U84 G110 U112 G125 U110 U119 U131:U133 U128:U129 U10:U12 U17:U21 G49:G53 U49:U53 G60:G80 U60:U80 G106:G108 U106:U108 G119" xr:uid="{00000000-0002-0000-0300-00000A000000}"/>
    <dataValidation allowBlank="1" showInputMessage="1" showErrorMessage="1" promptTitle="July" sqref="V83:V84 H10 H19 H17 H44 H41:H42 H57 H86 V125 V101:V102 H112 H131:H133 H101:H102 H128:H129 V44 V41:V42 V57 V86 H83:H84 H110 V112 H125 V110 V119 V131:V133 V128:V129 V10:V12 V17:V21 V49:V53 V60:V80 H49:H53 H60:H80 H106:H108 V106:V108 H119" xr:uid="{00000000-0002-0000-0300-00000B000000}"/>
    <dataValidation allowBlank="1" showInputMessage="1" showErrorMessage="1" promptTitle="August" sqref="W83:W84 I10 I19 I17 I44 I41:I42 I57 I86 W125 W101:W102 I112 I131:I133 I101:I102 I128:I129 W44 W41:W42 W57 W86 I83:I84 I110 W112 I125 W110 W119 W131:W133 W128:W129 W10:W12 W17:W21 W49:W53 W60:W80 I49:I53 I60:I80 I106:I108 W106:W108 I119" xr:uid="{00000000-0002-0000-0300-00000C000000}"/>
    <dataValidation allowBlank="1" showInputMessage="1" showErrorMessage="1" promptTitle="September" sqref="X83:X84 J10 J19 J17 J44 J41:J42 J57 J86 X125 X101:X102 J112 J131:J133 J101:J102 J128:J129 X41:X42 X57 X86 J83:J84 J110 X112 J125 X110 X119 X131:X133 X128:X129 X10:X12 X17:X21 X49:X53 X60:X80 J49:J53 J60:J80 J106:J108 X106:X108 J119" xr:uid="{00000000-0002-0000-0300-00000D000000}"/>
    <dataValidation allowBlank="1" showInputMessage="1" showErrorMessage="1" promptTitle="October" sqref="Y83:Y84 K10 K19 K17 K44 K41:K42 K57 K86 Y125 Y101:Y102 K112 K131:K133 K101:K102 K128:K129 Y44 Y42 Y57 Y86 K83:K84 K110 Y112 K125 Y110 Y119 Y131:Y133 Y128:Y129 Y10:Y12 Y17:Y21 Y49:Y53 Y60:Y80 K49:K53 K60:K80 K106:K108 Y106:Y108 K119" xr:uid="{00000000-0002-0000-0300-00000E000000}"/>
    <dataValidation allowBlank="1" showInputMessage="1" showErrorMessage="1" promptTitle="November" sqref="Z83:Z84 L10 L19 L17 L44 L41:L42 L57 L86 Z125 Z101:Z102 L112 L101:L102 L128:L129 Z44 Z42 Z57 Z86 L83:L84 L110 Z112 L131:L133 Z110 Z131:Z133 Z128:Z129 Z10:Z12 Z17:Z21 Z49:Z53 Z60:Z80 L49:L53 L60:L80 L106:L108 Z106:Z108 Z119" xr:uid="{00000000-0002-0000-0300-00000F000000}"/>
    <dataValidation allowBlank="1" showInputMessage="1" showErrorMessage="1" promptTitle="December" sqref="AA83:AA84 M10 M19 M17 M44 M41:M42 M57 M86 AA125 AA101:AA102 M112 M131:M133 M101:M102 M128:M129 AA42:AA44 AA57 AA86 M83:M84 M110 AA112 M125 AA110 AA119 AA131:AA133 AA128:AA129 AA10:AA12 AA17:AA21 AA49:AA53 AA60:AA80 M49:M53 M60:M80 M106:M108 AA106:AA108 M119" xr:uid="{00000000-0002-0000-0300-000010000000}"/>
    <dataValidation allowBlank="1" showInputMessage="1" showErrorMessage="1" promptTitle="Yearly Total" sqref="N6:N10 N13:N17 N19 N22:N42 N44 N49:N57 N60:N84 N86 N98:N102 N105:N110 N112 AB112 AB44 AB6:AB42 AB49:AB57 AB86 AB98:AB102 AB105:AB110 AB60:AB84" xr:uid="{00000000-0002-0000-0300-000011000000}"/>
    <dataValidation allowBlank="1" showInputMessage="1" showErrorMessage="1" prompt="Press F5 to navigate between sections within this worksheet." sqref="A2:A3" xr:uid="{00000000-0002-0000-0300-000012000000}"/>
    <dataValidation allowBlank="1" showInputMessage="1" showErrorMessage="1" promptTitle="July" prompt="Product/Service 1 Profit &amp; Loss Revenue (Sales)" sqref="AJ6" xr:uid="{9371124B-5210-4537-8D16-3F7ABA4E7607}"/>
    <dataValidation allowBlank="1" showInputMessage="1" showErrorMessage="1" promptTitle="July" prompt="Product/Service 2 Profit &amp; Loss Revenue (Sales)" sqref="AJ7" xr:uid="{FC3245AF-C25B-40E3-9574-019D4A920BCE}"/>
    <dataValidation allowBlank="1" showInputMessage="1" showErrorMessage="1" promptTitle="July" prompt="Product/Service 3 Profit &amp; Loss Revenue (Sales)" sqref="AJ8" xr:uid="{824F5E02-7202-4A81-A547-E6E0BBA566F4}"/>
    <dataValidation allowBlank="1" showInputMessage="1" showErrorMessage="1" promptTitle="July" prompt="Product/Service 4 Profit &amp; Loss Revenue (Sales)" sqref="AJ9" xr:uid="{2441F6DE-1918-434C-8837-4C8D2D79758C}"/>
    <dataValidation allowBlank="1" showInputMessage="1" showErrorMessage="1" promptTitle="August" prompt="Product/Service 1 Profit &amp; Loss Revenue (Sales)" sqref="W6 AK6" xr:uid="{3E48B20E-0818-4665-BFF6-6D45488561C8}"/>
    <dataValidation allowBlank="1" showInputMessage="1" showErrorMessage="1" promptTitle="August" prompt="Product/Service 2 Profit &amp; Loss Revenue (Sales)" sqref="W7 AK7" xr:uid="{59BF5F66-C2E9-486F-B6B8-0A3979921B06}"/>
    <dataValidation allowBlank="1" showInputMessage="1" showErrorMessage="1" promptTitle="August" prompt="Product/Service 3 Profit &amp; Loss Revenue (Sales)" sqref="W8 AK8" xr:uid="{E6BC26ED-A584-417C-8C93-D6D299366372}"/>
    <dataValidation allowBlank="1" showInputMessage="1" showErrorMessage="1" promptTitle="August" prompt="Product/Service 4 Profit &amp; Loss Revenue (Sales)" sqref="W9 AK9" xr:uid="{C1A0CD0E-74FB-4FFE-8AFD-7D6DCBC67E2D}"/>
    <dataValidation allowBlank="1" showInputMessage="1" showErrorMessage="1" promptTitle="September" prompt="Product/Service 1 Profit &amp; Loss Revenue (Sales)" sqref="X6 AL6" xr:uid="{A7A4BEA6-6A92-40DE-86A9-0BD00658340F}"/>
    <dataValidation allowBlank="1" showInputMessage="1" showErrorMessage="1" promptTitle="September" prompt="Product/Service 2 Profit &amp; Loss Revenue (Sales)" sqref="X7 AL7" xr:uid="{EAE7049C-F64F-4A77-B80A-99FDF11CD5B1}"/>
    <dataValidation allowBlank="1" showInputMessage="1" showErrorMessage="1" promptTitle="September" prompt="Product/Service 3 Profit &amp; Loss Revenue (Sales)" sqref="X8 AL8" xr:uid="{3748A4F3-BBEE-4969-ABB5-082EC09EB5F1}"/>
    <dataValidation allowBlank="1" showInputMessage="1" showErrorMessage="1" promptTitle="September" prompt="Product/Service 4 Profit &amp; Loss Revenue (Sales)" sqref="X9 AL9" xr:uid="{5E8810BE-366D-43A6-B934-91C954004EB5}"/>
    <dataValidation allowBlank="1" showInputMessage="1" showErrorMessage="1" promptTitle="October" prompt="Product/Service 1 Profit &amp; Loss Revenue (Sales)" sqref="Y6 AM6" xr:uid="{81874685-3CEE-48AF-AFE7-D51E0DF15BFC}"/>
    <dataValidation allowBlank="1" showInputMessage="1" showErrorMessage="1" promptTitle="October" prompt="Product/Service 2 Profit &amp; Loss Revenue (Sales)" sqref="Y7 AM7" xr:uid="{09050902-88FA-40B7-8D4A-04E2D9763EA8}"/>
    <dataValidation allowBlank="1" showInputMessage="1" showErrorMessage="1" promptTitle="October" prompt="Product/Service 3 Profit &amp; Loss Revenue (Sales)" sqref="Y8 AM8" xr:uid="{187BB286-7079-4D0E-8563-5AC3FCEB299A}"/>
    <dataValidation allowBlank="1" showInputMessage="1" showErrorMessage="1" promptTitle="October" prompt="Product/Service 4 Profit &amp; Loss Revenue (Sales)" sqref="Y9 AM9" xr:uid="{23B8623C-B239-4746-9DAD-100F7BFFBD75}"/>
    <dataValidation allowBlank="1" showInputMessage="1" showErrorMessage="1" promptTitle="November" prompt="Product/Service 2 Profit &amp; Loss Revenue (Sales)" sqref="Z7 AN7" xr:uid="{11DC7E66-3B4D-4442-8377-04EA250D6739}"/>
    <dataValidation allowBlank="1" showInputMessage="1" showErrorMessage="1" promptTitle="November" prompt="Product/Service 1 Profit &amp; Loss Revenue (Sales)" sqref="Z6 AN6" xr:uid="{D15E43FA-80E2-460C-9009-2D74E57E1E69}"/>
    <dataValidation allowBlank="1" showInputMessage="1" showErrorMessage="1" promptTitle="November" prompt="Product/Service 3 Profit &amp; Loss Revenue (Sales)" sqref="Z8 AN8" xr:uid="{CCB40CDD-D5EA-4440-92BC-1C1F20139CC8}"/>
    <dataValidation allowBlank="1" showInputMessage="1" showErrorMessage="1" promptTitle="November" prompt="Product/Service 4 Profit &amp; Loss Revenue (Sales)" sqref="Z9 AN9" xr:uid="{50994999-3AF2-4A7B-ACF4-7F4C008C2D22}"/>
    <dataValidation allowBlank="1" showInputMessage="1" showErrorMessage="1" promptTitle="December" prompt="Product/Service 1 Profit &amp; Loss Revenue (Sales)" sqref="AA6 AO6" xr:uid="{D236FCED-3FD8-4F02-8768-FB3FD7691B17}"/>
    <dataValidation allowBlank="1" showInputMessage="1" showErrorMessage="1" promptTitle="December" prompt="Product/Service 2 Profit &amp; Loss Revenue (Sales)" sqref="AA7 AO7" xr:uid="{03D9FA1B-C48F-43B4-A5B3-088BC9E872AA}"/>
    <dataValidation allowBlank="1" showInputMessage="1" showErrorMessage="1" promptTitle="December" prompt="Product/Service 3 Profit &amp; Loss Revenue (Sales)" sqref="AA8 AO8" xr:uid="{045258A9-0EAA-42F7-A515-11E49C775A34}"/>
    <dataValidation allowBlank="1" showInputMessage="1" showErrorMessage="1" promptTitle="December" prompt="Product/Service 4 Profit &amp; Loss Revenue (Sales)" sqref="AA9 AO9" xr:uid="{9E9576B2-B6B1-41D9-827C-31BAD5DFF026}"/>
    <dataValidation allowBlank="1" showInputMessage="1" showErrorMessage="1" promptTitle="January" prompt="Product/Service 1 Profit &amp; Loss Revenue (Sales)" sqref="AD6" xr:uid="{4581F1F3-BE09-4B81-B543-8711E634896A}"/>
    <dataValidation allowBlank="1" showInputMessage="1" showErrorMessage="1" promptTitle="January" prompt="Product/Service 2 Profit &amp; Loss Revenue (Sales)" sqref="AD7" xr:uid="{11417DB9-4EEA-4EA1-981C-A8555FA9D280}"/>
    <dataValidation allowBlank="1" showInputMessage="1" showErrorMessage="1" promptTitle="January" prompt="Product/Service 3 Profit &amp; Loss Revenue (Sales)" sqref="AD8" xr:uid="{FD41A457-E544-4BB7-BFCB-3C80D50BC261}"/>
    <dataValidation allowBlank="1" showInputMessage="1" showErrorMessage="1" promptTitle="January" prompt="Product/Service 4 Profit &amp; Loss Revenue (Sales)" sqref="AD9" xr:uid="{052763BC-B5E3-4503-97F6-C3D90487B75A}"/>
    <dataValidation allowBlank="1" showInputMessage="1" showErrorMessage="1" promptTitle="February" prompt="Product/Service 1 Profit &amp; Loss Revenue (Sales)" sqref="AE6" xr:uid="{68E8C8E8-F339-4A82-BC35-63AB5157F7E5}"/>
    <dataValidation allowBlank="1" showInputMessage="1" showErrorMessage="1" promptTitle="March" prompt="Product/Service 1 Profit &amp; Loss Revenue (Sales)" sqref="AF6" xr:uid="{70CD8C88-8C02-4454-A20A-318CC784A070}"/>
    <dataValidation allowBlank="1" showInputMessage="1" showErrorMessage="1" promptTitle="April" prompt="Product/Service 1 Profit &amp; Loss Revenue (Sales)" sqref="AG6" xr:uid="{A2D02562-DABD-45FD-B49D-E23DA04753EE}"/>
    <dataValidation allowBlank="1" showInputMessage="1" showErrorMessage="1" promptTitle="May" prompt="Product/Service 1 Profit &amp; Loss Revenue (Sales)" sqref="AH6" xr:uid="{368ED381-5AD7-4EFE-B063-FF975BC479E1}"/>
    <dataValidation allowBlank="1" showInputMessage="1" showErrorMessage="1" promptTitle="June" prompt="Product/Service 1 Profit &amp; Loss Revenue (Sales)" sqref="AI6" xr:uid="{8EC187A4-8429-4643-8E8E-F0EBD90E477C}"/>
    <dataValidation allowBlank="1" showInputMessage="1" showErrorMessage="1" promptTitle="February" prompt="Product/Service 2 Profit &amp; Loss Revenue (Sales)" sqref="AE7" xr:uid="{92EAEA2C-E0A5-4B1C-9654-DD47DA0E598F}"/>
    <dataValidation allowBlank="1" showInputMessage="1" showErrorMessage="1" promptTitle="February" prompt="Product/Service 3 Profit &amp; Loss Revenue (Sales)" sqref="AE8" xr:uid="{9402894F-0326-4EF7-8C41-CCA18E2194CE}"/>
    <dataValidation allowBlank="1" showInputMessage="1" showErrorMessage="1" promptTitle="February" prompt="Product/Service 4 Profit &amp; Loss Revenue (Sales)" sqref="AE9" xr:uid="{51601637-09C4-4F60-9038-CE3854AE5085}"/>
    <dataValidation allowBlank="1" showInputMessage="1" showErrorMessage="1" promptTitle="March" prompt="Product/Service 2 Profit &amp; Loss Revenue (Sales)" sqref="AF7" xr:uid="{73320865-DE25-4545-8149-EFAF81373CAB}"/>
    <dataValidation allowBlank="1" showInputMessage="1" showErrorMessage="1" promptTitle="March" prompt="Product/Service 3 Profit &amp; Loss Revenue (Sales)" sqref="AF8" xr:uid="{33D61828-307D-4EA8-808C-148E741921ED}"/>
    <dataValidation allowBlank="1" showInputMessage="1" showErrorMessage="1" promptTitle="March" prompt="Product/Service 4 Profit &amp; Loss Revenue (Sales)" sqref="AF9" xr:uid="{ABFD2FD5-8CE4-41AB-A25C-078B97689E3B}"/>
    <dataValidation allowBlank="1" showInputMessage="1" showErrorMessage="1" promptTitle="April" prompt="Product/Service 2 Profit &amp; Loss Revenue (Sales)" sqref="AG7" xr:uid="{9FCDF14E-3EF6-4112-8653-B57247196DF5}"/>
    <dataValidation allowBlank="1" showInputMessage="1" showErrorMessage="1" promptTitle="April" prompt="Product/Service 3 Profit &amp; Loss Revenue (Sales)" sqref="AG8" xr:uid="{E60EDE99-A12C-48DD-A365-AB063F61F902}"/>
    <dataValidation allowBlank="1" showInputMessage="1" showErrorMessage="1" promptTitle="April" prompt="Product/Service 4 Profit &amp; Loss Revenue (Sales)" sqref="AG9" xr:uid="{819B7996-6DBF-4E0C-A428-14537CF1936C}"/>
    <dataValidation allowBlank="1" showInputMessage="1" showErrorMessage="1" promptTitle="May" prompt="Product/Service 2 Profit &amp; Loss Revenue (Sales)" sqref="AH7" xr:uid="{98FFF72F-B658-40CE-9118-048CAD34362A}"/>
    <dataValidation allowBlank="1" showInputMessage="1" showErrorMessage="1" promptTitle="May" prompt="Product/Service 3 Profit &amp; Loss Revenue (Sales)" sqref="AH8" xr:uid="{6B17D0BB-C444-4B72-A56C-4DEC878F23B7}"/>
    <dataValidation allowBlank="1" showInputMessage="1" showErrorMessage="1" promptTitle="May" prompt="Product/Service 4 Profit &amp; Loss Revenue (Sales)" sqref="AH9" xr:uid="{BF4C2D19-560C-4870-9280-5479203410D6}"/>
    <dataValidation allowBlank="1" showInputMessage="1" showErrorMessage="1" promptTitle="June" prompt="Product/Service 2 Profit &amp; Loss Revenue (Sales)" sqref="AI7" xr:uid="{F1CA7552-13C1-4FFC-B46D-32135A780549}"/>
    <dataValidation allowBlank="1" showInputMessage="1" showErrorMessage="1" promptTitle="June" prompt="Product/Service 3 Profit &amp; Loss Revenue (Sales)" sqref="AI8" xr:uid="{C68F57C6-13AA-4B67-B1EC-FEA38CC9F5D7}"/>
    <dataValidation allowBlank="1" showInputMessage="1" showErrorMessage="1" promptTitle="June" prompt="Product/Service 4 Profit &amp; Loss Revenue (Sales)" sqref="AI9" xr:uid="{E0B1E36A-E52E-4B82-9AAE-CFC12A1A68E7}"/>
    <dataValidation allowBlank="1" showInputMessage="1" showErrorMessage="1" promptTitle="July" prompt="Cost of Sales (COGS) Product/Service 1" sqref="V13 AJ13" xr:uid="{99B72931-52FE-41BD-AAD3-8BFC156BE2EE}"/>
    <dataValidation allowBlank="1" showInputMessage="1" showErrorMessage="1" promptTitle="August" prompt="Cost of Sales (COGS) Product/Service 1" sqref="W13 AK13" xr:uid="{AAA83482-339F-4A3E-894D-66C589386679}"/>
    <dataValidation allowBlank="1" showInputMessage="1" showErrorMessage="1" promptTitle="September" prompt="Cost of Sales (COGS) Product/Service 1" sqref="X13 AL13" xr:uid="{59E1EDDA-221D-416E-B286-ECDB596F8B21}"/>
    <dataValidation allowBlank="1" showInputMessage="1" showErrorMessage="1" promptTitle="October" prompt="Cost of Sales (COGS) Product/Service 1" sqref="Y13 AM13" xr:uid="{CB300A3A-8561-441D-8355-2B98ADEFB79C}"/>
    <dataValidation allowBlank="1" showInputMessage="1" showErrorMessage="1" promptTitle="November" prompt="Cost of Sales (COGS) Product/Service 1" sqref="Z13 AN13" xr:uid="{0FA94CB2-E2DA-413C-997C-414E9A6C9219}"/>
    <dataValidation allowBlank="1" showInputMessage="1" showErrorMessage="1" promptTitle="December" prompt="Cost of Sales (COGS) Product/Service 1" sqref="AA13 AO13" xr:uid="{A461192C-B633-455F-8A49-CCB4CBA8FDF8}"/>
    <dataValidation allowBlank="1" showInputMessage="1" showErrorMessage="1" promptTitle="January" prompt="Cost of Sales (COGS) Product/Service 1" sqref="AD13" xr:uid="{7D4CE926-D637-4DE3-99FF-D844708F8A8F}"/>
    <dataValidation allowBlank="1" showInputMessage="1" showErrorMessage="1" promptTitle="February" prompt="Cost of Sales (COGS) Product/Service 1" sqref="AE13" xr:uid="{6338A63B-0222-4A95-A52B-1BBBDF0E80FE}"/>
    <dataValidation allowBlank="1" showInputMessage="1" showErrorMessage="1" promptTitle="March" prompt="Cost of Sales (COGS) Product/Service 1" sqref="AF13" xr:uid="{18342867-7D57-4C76-8452-F461713E3278}"/>
    <dataValidation allowBlank="1" showInputMessage="1" showErrorMessage="1" promptTitle="April" prompt="Cost of Sales (COGS) Product/Service 1" sqref="AG13" xr:uid="{F3327655-2687-4A52-9839-3C514BEA0F3F}"/>
    <dataValidation allowBlank="1" showInputMessage="1" showErrorMessage="1" promptTitle="May" prompt="Cost of Sales (COGS) Product/Service 1" sqref="AH13" xr:uid="{7B07D92D-DCDE-4286-BE21-461CBAD67759}"/>
    <dataValidation allowBlank="1" showInputMessage="1" showErrorMessage="1" promptTitle="June" prompt="Cost of Sales (COGS) Product/Service 1" sqref="AI13" xr:uid="{63D3D07D-D123-4F85-93F5-2FEA3BC6F73C}"/>
    <dataValidation allowBlank="1" showInputMessage="1" showErrorMessage="1" promptTitle="July" prompt="Cost of Sales (COGS) Product/Service 2_x000a_" sqref="V14" xr:uid="{ADA45596-E74B-45CC-ACC6-0B5FCF95EA50}"/>
    <dataValidation allowBlank="1" showInputMessage="1" showErrorMessage="1" promptTitle="July" prompt="Cost of Sales (COGS) Product/Service 3" sqref="V15 AJ15" xr:uid="{A34870BC-E616-42B3-BF6D-98D31A5FAAC2}"/>
    <dataValidation allowBlank="1" showInputMessage="1" showErrorMessage="1" promptTitle="July" prompt="Cost of Sales (COGS) Product/Service 4" sqref="V16 AJ16" xr:uid="{CBF6081E-87ED-4727-970B-4353EF58F044}"/>
    <dataValidation allowBlank="1" showInputMessage="1" showErrorMessage="1" promptTitle="August" prompt="Cost of Sales (COGS) Product/Service 2" sqref="W14 AK14" xr:uid="{ECC8AE91-CCDC-4434-B1A5-8861F614A606}"/>
    <dataValidation allowBlank="1" showInputMessage="1" showErrorMessage="1" promptTitle="August" prompt="Cost of Sales (COGS) Product/Service 3" sqref="W15 AK15" xr:uid="{EA29E378-D5DA-46A7-86EF-3AAF759D4AAD}"/>
    <dataValidation allowBlank="1" showInputMessage="1" showErrorMessage="1" promptTitle="August" prompt="Cost of Sales (COGS) Product/Service 4" sqref="W16 AK16" xr:uid="{4438104B-B435-4C2D-83F8-98067017E0DB}"/>
    <dataValidation allowBlank="1" showInputMessage="1" showErrorMessage="1" promptTitle="September" prompt="Cost of Sales (COGS) Product/Service 2" sqref="X14 AL14" xr:uid="{A9388ACD-F6E2-43F7-94B6-621F3F5AE99C}"/>
    <dataValidation allowBlank="1" showInputMessage="1" showErrorMessage="1" promptTitle="September" prompt="Cost of Sales (COGS) Product/Service 3" sqref="X15 AL15" xr:uid="{0B85A8E6-CAED-45BA-9BC6-C73D809084E1}"/>
    <dataValidation allowBlank="1" showInputMessage="1" showErrorMessage="1" promptTitle="September" prompt="Cost of Sales (COGS) Product/Service 4" sqref="X16 AL16" xr:uid="{4AD67B8C-C634-414C-9082-1CEC9A1A80B8}"/>
    <dataValidation allowBlank="1" showInputMessage="1" showErrorMessage="1" promptTitle="October" prompt="Cost of Sales (COGS) Product/Service 2" sqref="Y14 AM14" xr:uid="{DFA8548A-F99D-461A-872D-18EB73E99903}"/>
    <dataValidation allowBlank="1" showInputMessage="1" showErrorMessage="1" promptTitle="October" prompt="Cost of Sales (COGS) Product/Service 3" sqref="Y15 AM15" xr:uid="{0368D313-2CA5-4F08-BCA9-8607E8E46E9A}"/>
    <dataValidation allowBlank="1" showInputMessage="1" showErrorMessage="1" promptTitle="October" prompt="Cost of Sales (COGS) Product/Service 4" sqref="Y16 AM16" xr:uid="{11A0C1A3-8570-42DF-8737-FC02BC065198}"/>
    <dataValidation allowBlank="1" showInputMessage="1" showErrorMessage="1" promptTitle="November" prompt="Cost of Sales (COGS) Product/Service 2" sqref="Z14 AN14" xr:uid="{C4595177-91FE-4BF1-86E8-F20402BEF506}"/>
    <dataValidation allowBlank="1" showInputMessage="1" showErrorMessage="1" promptTitle="November" prompt="Cost of Sales (COGS) Product/Service 3" sqref="Z15 AN15" xr:uid="{F53158F6-805C-4797-A779-57A4EBCDB925}"/>
    <dataValidation allowBlank="1" showInputMessage="1" showErrorMessage="1" promptTitle="November" prompt="Cost of Sales (COGS) Product/Service 4" sqref="Z16 AN16" xr:uid="{5E5C6C0D-2233-407B-8509-40BF8F4377D3}"/>
    <dataValidation allowBlank="1" showInputMessage="1" showErrorMessage="1" promptTitle="December" prompt="Cost of Sales (COGS) Product/Service 2" sqref="AA14 AO14" xr:uid="{38DA6FFD-2241-4244-85FC-86B10B8113A0}"/>
    <dataValidation allowBlank="1" showInputMessage="1" showErrorMessage="1" promptTitle="December" prompt="Cost of Sales (COGS) Product/Service 3" sqref="AA15 AO15" xr:uid="{2BE80AAB-55F5-441A-8C32-1C0349A0FB14}"/>
    <dataValidation allowBlank="1" showInputMessage="1" showErrorMessage="1" promptTitle="December" prompt="Cost of Sales (COGS) Product/Service 4" sqref="AA16 AO16" xr:uid="{6631D88C-7AC0-4120-AD06-2368CC0D179E}"/>
    <dataValidation allowBlank="1" showInputMessage="1" showErrorMessage="1" promptTitle="January" prompt="Cost of Sales (COGS) Product/Service 2" sqref="AD14" xr:uid="{E2E59FEB-6A66-43D1-973E-CA903994B8BF}"/>
    <dataValidation allowBlank="1" showInputMessage="1" showErrorMessage="1" promptTitle="January" prompt="Cost of Sales (COGS) Product/Service 3" sqref="AD15" xr:uid="{952040BE-67B6-438E-9B91-3AFDF8AC4EBC}"/>
    <dataValidation allowBlank="1" showInputMessage="1" showErrorMessage="1" promptTitle="January" prompt="Cost of Sales (COGS) Product/Service 4" sqref="AD16" xr:uid="{9AFE0B2B-E707-40E9-99DA-8449EA663E04}"/>
    <dataValidation allowBlank="1" showInputMessage="1" showErrorMessage="1" promptTitle="February" prompt="Cost of Sales (COGS) Product/Service 2" sqref="AE14" xr:uid="{8A998A09-F0B9-48D3-ABFA-9B7A05DD8817}"/>
    <dataValidation allowBlank="1" showInputMessage="1" showErrorMessage="1" promptTitle="February" prompt="Cost of Sales (COGS) Product/Service 3" sqref="AE15" xr:uid="{246B52FB-61F8-486E-B6AC-DE6E1EBF12B0}"/>
    <dataValidation allowBlank="1" showInputMessage="1" showErrorMessage="1" promptTitle="February" prompt="Cost of Sales (COGS) Product/Service 4" sqref="AE16" xr:uid="{D6F2E76C-EBD7-40E7-A027-68A9521D042B}"/>
    <dataValidation allowBlank="1" showInputMessage="1" showErrorMessage="1" promptTitle="March" prompt="Cost of Sales (COGS) Product/Service 2" sqref="AF14" xr:uid="{2FE87467-AE3D-4682-9560-B331F2605F57}"/>
    <dataValidation allowBlank="1" showInputMessage="1" showErrorMessage="1" promptTitle="March" prompt="Cost of Sales (COGS) Product/Service 3" sqref="AF15" xr:uid="{3B71AD48-1977-4F39-924E-B07E9D66B8A5}"/>
    <dataValidation allowBlank="1" showInputMessage="1" showErrorMessage="1" promptTitle="March" prompt="Cost of Sales (COGS) Product/Service 4" sqref="AF16" xr:uid="{FC40042D-A4CE-4C10-8749-C329BEE62534}"/>
    <dataValidation allowBlank="1" showInputMessage="1" showErrorMessage="1" promptTitle="April" prompt="Cost of Sales (COGS) Product/Service 2" sqref="AG14" xr:uid="{348B1E4D-E0FB-4634-AB3E-54DE68409BD8}"/>
    <dataValidation allowBlank="1" showInputMessage="1" showErrorMessage="1" promptTitle="April" prompt="Cost of Sales (COGS) Product/Service 3" sqref="AG15" xr:uid="{7E5B258C-5BF5-435A-AAA6-03727DE21BE3}"/>
    <dataValidation allowBlank="1" showInputMessage="1" showErrorMessage="1" promptTitle="April" prompt="Cost of Sales (COGS) Product/Service 4" sqref="AG16" xr:uid="{7D3C072F-EE22-4ECD-A655-AFC5E2AAD3C6}"/>
    <dataValidation allowBlank="1" showInputMessage="1" showErrorMessage="1" promptTitle="May" prompt="Cost of Sales (COGS) Product/Service 2" sqref="AH14" xr:uid="{BFDD1B6F-7BC3-4392-AE3D-7418E3EDAA12}"/>
    <dataValidation allowBlank="1" showInputMessage="1" showErrorMessage="1" promptTitle="May" prompt="Cost of Sales (COGS) Product/Service 3" sqref="AH15" xr:uid="{B70B261E-7663-4F51-B16E-5DD4923D7D49}"/>
    <dataValidation allowBlank="1" showInputMessage="1" showErrorMessage="1" promptTitle="May" prompt="Cost of Sales (COGS) Product/Service 4" sqref="AH16" xr:uid="{78F2F021-7544-432E-8EFA-13E835FCE7D3}"/>
    <dataValidation allowBlank="1" showInputMessage="1" showErrorMessage="1" promptTitle="June" prompt="Cost of Sales (COGS) Product/Service 2" sqref="AI14" xr:uid="{6D2FB612-D9FB-4C68-87B0-85C7CF9483C4}"/>
    <dataValidation allowBlank="1" showInputMessage="1" showErrorMessage="1" promptTitle="June" prompt="Cost of Sales (COGS) Product/Service 3" sqref="AI15" xr:uid="{33863C73-5FAE-4A09-9265-5E95F7C08200}"/>
    <dataValidation allowBlank="1" showInputMessage="1" showErrorMessage="1" promptTitle="June" prompt="Cost of Sales (COGS) Product/Service 4" sqref="AI16" xr:uid="{CAF69581-4E92-431B-B948-D48446198831}"/>
    <dataValidation allowBlank="1" showInputMessage="1" showErrorMessage="1" promptTitle="July" prompt="Cost of Sales (COGS) Product/Service 2" sqref="AJ14" xr:uid="{409CDCD6-C144-4B61-91E0-7E8D10D0BD01}"/>
    <dataValidation allowBlank="1" showInputMessage="1" showErrorMessage="1" prompt="All expense categories listed are examples only. Replace any that do not apply with the actual expense categories for the business. For example, if the business will not pay Gross Wages but will have travel expenses, replace Gross Wages with Travel." sqref="A21" xr:uid="{7AE4606F-1877-4A1C-9DE0-842D2A723D81}"/>
    <dataValidation allowBlank="1" showInputMessage="1" showErrorMessage="1" promptTitle="December" prompt="Gross wages (Non-owner)" sqref="AA22 AO22 M22" xr:uid="{ACC8845E-54B9-413F-91E8-E6F9B1A9F4E0}"/>
    <dataValidation allowBlank="1" showInputMessage="1" showErrorMessage="1" promptTitle="January" prompt="Gross wages (Non-owner)" sqref="AD22 B22 P22" xr:uid="{AC93262D-FC43-47D9-9C24-18E1A0E0E6A7}"/>
    <dataValidation allowBlank="1" showInputMessage="1" showErrorMessage="1" promptTitle="December" prompt="Payroll expenses (taxes, etc.)" sqref="AA23 AO23 M23" xr:uid="{978350BB-1491-437D-9B61-8DE15F29B137}"/>
    <dataValidation allowBlank="1" showInputMessage="1" showErrorMessage="1" promptTitle="January" prompt="Payroll expenses (taxes, etc.)" sqref="AD23 B23 P23" xr:uid="{6065C24C-C107-4875-90A3-EBE34C37ACFA}"/>
    <dataValidation allowBlank="1" showInputMessage="1" showErrorMessage="1" promptTitle="December" prompt="Outside services" sqref="AA24 M24" xr:uid="{80043E75-0BA5-4E4A-B9B4-182020457E8D}"/>
    <dataValidation allowBlank="1" showInputMessage="1" showErrorMessage="1" promptTitle="January" prompt="Outside services" sqref="AD24 AO24 B24 P24" xr:uid="{909EB791-6BC5-46E1-8ED0-056951F6EE36}"/>
    <dataValidation allowBlank="1" showInputMessage="1" showErrorMessage="1" promptTitle="December" prompt="Supplies (office &amp; oper.)" sqref="AA25 AO25 M25" xr:uid="{4B8B0743-2750-4FB0-9CCE-5CFB037922FF}"/>
    <dataValidation allowBlank="1" showInputMessage="1" showErrorMessage="1" promptTitle="January" prompt="Supplies (office &amp; oper.)" sqref="AD25 B25 P25" xr:uid="{65258F0E-6817-4CD2-98FB-1724288AF176}"/>
    <dataValidation allowBlank="1" showInputMessage="1" showErrorMessage="1" promptTitle="December" prompt="Repairs &amp; maintenance" sqref="AA26 AO26 M26" xr:uid="{EB552D63-C15F-41B6-8DEB-42F11F5FB0D3}"/>
    <dataValidation allowBlank="1" showInputMessage="1" showErrorMessage="1" promptTitle="January" prompt="Repairs &amp; maintenance" sqref="AD26 AG26 B26 P26" xr:uid="{FB758557-A890-432D-98B3-F7DE024C79E7}"/>
    <dataValidation allowBlank="1" showInputMessage="1" showErrorMessage="1" promptTitle="December" prompt="Advertising" sqref="AA27 AO27 M27" xr:uid="{635E7D46-3FE6-41BC-B454-D237DF0E6EB3}"/>
    <dataValidation allowBlank="1" showInputMessage="1" showErrorMessage="1" promptTitle="January" prompt="Advertising" sqref="AD27 B27 P27" xr:uid="{B252D491-840A-4DDA-BE2F-B8C8BAF39308}"/>
    <dataValidation allowBlank="1" showInputMessage="1" showErrorMessage="1" promptTitle="December" prompt="Car, delivery &amp; travel" sqref="AA28 AO28 M28" xr:uid="{73B4309C-0D02-4927-903B-81D257D79132}"/>
    <dataValidation allowBlank="1" showInputMessage="1" showErrorMessage="1" promptTitle="January" prompt="Car, delivery &amp; travel" sqref="AD28 B28 P28" xr:uid="{1621D1FF-6D10-4F55-AB3B-870EF51DED5F}"/>
    <dataValidation allowBlank="1" showInputMessage="1" showErrorMessage="1" promptTitle="December" prompt="Accounting &amp; legal" sqref="AA29 AO29 M29" xr:uid="{69789A06-5835-46AB-AAA8-CD74C2045366}"/>
    <dataValidation allowBlank="1" showInputMessage="1" showErrorMessage="1" promptTitle="January" prompt="Accounting &amp; legal" sqref="AD29 B29 P29" xr:uid="{18D95A8B-F539-4799-A2AB-4D25DB29E462}"/>
    <dataValidation allowBlank="1" showInputMessage="1" showErrorMessage="1" promptTitle="December" prompt="Rent" sqref="AA30 AO30 M30" xr:uid="{65AA5901-A7DC-4AAD-9A86-18E0AB78F477}"/>
    <dataValidation allowBlank="1" showInputMessage="1" showErrorMessage="1" promptTitle="January" prompt="Rent" sqref="AD30 B30 P30" xr:uid="{5D16397B-318A-4AF0-876C-67AA7263F9A1}"/>
    <dataValidation allowBlank="1" showInputMessage="1" showErrorMessage="1" promptTitle="December" prompt="Telephone" sqref="AA31 AO31 M31" xr:uid="{F7A13181-4EE2-4CE9-BCCC-29F1D45004FF}"/>
    <dataValidation allowBlank="1" showInputMessage="1" showErrorMessage="1" promptTitle="January" prompt="Telephone" sqref="AD31 AG31 B31 P31" xr:uid="{45A435B0-8AC4-4692-B8AD-7725D20528F4}"/>
    <dataValidation allowBlank="1" showInputMessage="1" showErrorMessage="1" promptTitle="December" prompt="Utilities" sqref="AA32 AO32 M32" xr:uid="{17A4F7BE-7FBC-4CDA-B179-604FC9B1F823}"/>
    <dataValidation allowBlank="1" showInputMessage="1" showErrorMessage="1" promptTitle="January" prompt="Utilities" sqref="AD32 B32 P32" xr:uid="{8F3DF7AE-59ED-46A3-8FCE-23EC37F602A1}"/>
    <dataValidation allowBlank="1" showInputMessage="1" showErrorMessage="1" promptTitle="December" prompt="Insurance" sqref="AA33 AO33 M33" xr:uid="{4C847C45-A546-41DA-A2EA-909EA1BD3AC2}"/>
    <dataValidation allowBlank="1" showInputMessage="1" showErrorMessage="1" promptTitle="January" prompt="Insurance" sqref="AD33 B33 P33" xr:uid="{3C1608A1-76B7-4D45-9CEB-2CC694AFCF7E}"/>
    <dataValidation allowBlank="1" showInputMessage="1" showErrorMessage="1" promptTitle="December" prompt="Taxes (real estate, etc.)" sqref="AA34 AO34 M34" xr:uid="{2D87FDB5-2CB2-4C0F-A31D-689ED9068390}"/>
    <dataValidation allowBlank="1" showInputMessage="1" showErrorMessage="1" promptTitle="January" prompt="Taxes (real estate, etc.)" sqref="AD34 B34 P34" xr:uid="{BCDFB1EB-14A1-4417-92E1-C7C53BC44888}"/>
    <dataValidation allowBlank="1" showInputMessage="1" showErrorMessage="1" promptTitle="December" prompt="Interest" sqref="AA35 AO35 M35" xr:uid="{A94DF813-0C49-4371-B4D2-DD1F56F7349F}"/>
    <dataValidation allowBlank="1" showInputMessage="1" showErrorMessage="1" promptTitle="January" prompt="Interest" sqref="AD35 B35 P35" xr:uid="{B0456AA0-F580-42AC-A697-2505EC7C380F}"/>
    <dataValidation allowBlank="1" showInputMessage="1" showErrorMessage="1" promptTitle="July" prompt="Other expenses (specify)" sqref="V36 AJ36 H36" xr:uid="{9E91A8CC-B1DA-46E4-AEF1-3C3FA183CF9D}"/>
    <dataValidation allowBlank="1" showInputMessage="1" showErrorMessage="1" promptTitle="December" prompt="Other expenses (specify)" sqref="AA36 AO36 M36" xr:uid="{5436E659-5AE1-4D0A-BC50-DCF1A0F6E37B}"/>
    <dataValidation allowBlank="1" showInputMessage="1" showErrorMessage="1" promptTitle="January" prompt="Other expenses (specify)" sqref="AD36 B36 P36" xr:uid="{5B1D755D-EFD2-427C-8D6D-7AF9AF5BBC85}"/>
    <dataValidation allowBlank="1" showInputMessage="1" showErrorMessage="1" promptTitle="December" prompt="Other (specify)" sqref="AO37:AO38 AA37:AA38 M37 M38" xr:uid="{F10A071B-E800-4D21-95FD-0F3266EA5A18}"/>
    <dataValidation allowBlank="1" showInputMessage="1" showErrorMessage="1" promptTitle="January" prompt="Other (specify)" sqref="AD38 AD37 B37 P37 B38 P38" xr:uid="{40D0907D-9114-4D4D-A835-B4A3E7BFACA9}"/>
    <dataValidation allowBlank="1" showInputMessage="1" showErrorMessage="1" promptTitle="December" prompt="Miscellaneous" sqref="AA39 AO39 M39" xr:uid="{ECBB9396-53CA-4EBB-8D7D-A4C7999126B8}"/>
    <dataValidation allowBlank="1" showInputMessage="1" showErrorMessage="1" promptTitle="January" prompt="Miscellaneous" sqref="AD39 B39 P39" xr:uid="{C0302D64-F46D-47F3-960D-274FAB18081C}"/>
    <dataValidation allowBlank="1" showInputMessage="1" showErrorMessage="1" promptTitle="December" prompt="Loan Interest" sqref="AA40 AO40 M40" xr:uid="{5E70B2C4-8323-4C6F-B96F-AD328CF0050E}"/>
    <dataValidation allowBlank="1" showInputMessage="1" showErrorMessage="1" promptTitle="January" prompt="Loan Interest" sqref="AD40 B40 P40" xr:uid="{6890DD89-098D-4020-A4BA-B52565649CAC}"/>
    <dataValidation allowBlank="1" showInputMessage="1" showErrorMessage="1" promptTitle="July" prompt="Gross wages (Non-owner)" sqref="V22 AJ22 H22" xr:uid="{486C8172-F7F2-4572-9685-65BE5FD84668}"/>
    <dataValidation allowBlank="1" showInputMessage="1" showErrorMessage="1" promptTitle="July" prompt="Payroll expenses (taxes, etc.)" sqref="V23 AJ23 H23" xr:uid="{18358AD1-73CD-4CFB-86AD-B599F878E670}"/>
    <dataValidation allowBlank="1" showInputMessage="1" showErrorMessage="1" promptTitle="July" prompt="Outside services" sqref="V24 AJ24 H24" xr:uid="{7AA92F14-07B3-4CD8-8CFB-069FE95D805F}"/>
    <dataValidation allowBlank="1" showInputMessage="1" showErrorMessage="1" promptTitle="July" prompt="Supplies (office &amp; oper.)" sqref="V25 AJ25 H25" xr:uid="{EF69321B-9571-48E9-99C1-42F875186C4E}"/>
    <dataValidation allowBlank="1" showInputMessage="1" showErrorMessage="1" promptTitle="July" prompt="Repairs &amp; maintenance" sqref="V26 AJ26 H26" xr:uid="{FE56F646-CC2C-470B-B38C-535BDE7364EC}"/>
    <dataValidation allowBlank="1" showInputMessage="1" showErrorMessage="1" promptTitle="July" prompt="Advertising" sqref="V27 AJ27 H27" xr:uid="{4F65A7ED-F944-4962-BAA2-6162C415CDD3}"/>
    <dataValidation allowBlank="1" showInputMessage="1" showErrorMessage="1" promptTitle="July" prompt="Car, delivery &amp; travel" sqref="V28 AJ28 H28" xr:uid="{31F5D3E6-660C-45C2-88A8-F21C44FB523D}"/>
    <dataValidation allowBlank="1" showInputMessage="1" showErrorMessage="1" promptTitle="July" prompt="Accounting &amp; legal" sqref="V29 AJ29 H29" xr:uid="{2A51736B-6C2B-4869-817E-610CFD5CC6E5}"/>
    <dataValidation allowBlank="1" showInputMessage="1" showErrorMessage="1" promptTitle="July" prompt="Rent" sqref="V30 AJ30 H30" xr:uid="{EF261ABE-1BD9-4B83-833E-AA30DED85B7C}"/>
    <dataValidation allowBlank="1" showInputMessage="1" showErrorMessage="1" promptTitle="July" prompt="Telephone" sqref="V31 AJ31 H31" xr:uid="{BE6C08D3-7F85-4BD0-9889-FB9B0191E4B9}"/>
    <dataValidation allowBlank="1" showInputMessage="1" showErrorMessage="1" promptTitle="July" prompt="Utilities" sqref="V32 AJ32 H32" xr:uid="{B2F6213F-5676-4E8F-876F-31DF23DD53CE}"/>
    <dataValidation allowBlank="1" showInputMessage="1" showErrorMessage="1" promptTitle="July" prompt="Insurance" sqref="V33 AJ33 H33" xr:uid="{C952601C-0719-4D75-8D1E-ED02CE8BFDB0}"/>
    <dataValidation allowBlank="1" showInputMessage="1" showErrorMessage="1" promptTitle="July" prompt="Taxes (real estate, etc.)" sqref="V34 AJ34 H34" xr:uid="{F31CE002-C3B2-4535-90C1-ACF583F52AF4}"/>
    <dataValidation allowBlank="1" showInputMessage="1" showErrorMessage="1" promptTitle="July" prompt="Interest" sqref="V35 AJ35 H35" xr:uid="{8A89BDB7-C317-4680-8AF6-1395744009ED}"/>
    <dataValidation allowBlank="1" showInputMessage="1" showErrorMessage="1" promptTitle="July" prompt="Other (specify)" sqref="V37 V38 AJ37 AJ38 H37 H38" xr:uid="{6CB551C4-A35A-416E-A117-FBAF38B43F16}"/>
    <dataValidation allowBlank="1" showInputMessage="1" showErrorMessage="1" promptTitle="July" prompt="Miscellaneous" sqref="V39 AJ39 H39" xr:uid="{A51EA56B-95C2-4B2B-B63B-7C580AB4C374}"/>
    <dataValidation allowBlank="1" showInputMessage="1" showErrorMessage="1" promptTitle="July" prompt="Loan Interest" sqref="V40 AJ40 H40" xr:uid="{E6F1930E-41E3-434B-B124-6259D458A49B}"/>
    <dataValidation allowBlank="1" showInputMessage="1" showErrorMessage="1" promptTitle="August" prompt="Gross wages (Non-owner)" sqref="W22 AK22 I22" xr:uid="{A09938B5-D967-4CF1-9B7C-FE393B7C50C0}"/>
    <dataValidation allowBlank="1" showInputMessage="1" showErrorMessage="1" promptTitle="August" prompt="Payroll expenses (taxes, etc.)" sqref="W23 AK23 I23" xr:uid="{A5D10D4D-94AA-480E-A4E1-E17BE4BE2A58}"/>
    <dataValidation allowBlank="1" showInputMessage="1" showErrorMessage="1" promptTitle="August" prompt="Outside services" sqref="W24 AK24 I24" xr:uid="{F4DCB6DD-41D3-43A8-BC58-209882D0EBF6}"/>
    <dataValidation allowBlank="1" showInputMessage="1" showErrorMessage="1" promptTitle="August" prompt="Supplies (office &amp; oper.)" sqref="W25 AK25 I25" xr:uid="{7CF3DB53-958F-4E9A-82DB-6E53E5D04731}"/>
    <dataValidation allowBlank="1" showInputMessage="1" showErrorMessage="1" promptTitle="August" prompt="Repairs &amp; maintenance" sqref="W26 AK26 I26" xr:uid="{F38E1116-1262-4E91-A08B-ACB5B1DD021B}"/>
    <dataValidation allowBlank="1" showInputMessage="1" showErrorMessage="1" promptTitle="August" prompt="Advertising" sqref="W27 AK27 I27" xr:uid="{D3EA2644-CB40-4CC6-B848-69CBA4DDD748}"/>
    <dataValidation allowBlank="1" showInputMessage="1" showErrorMessage="1" promptTitle="August" prompt="Car, delivery &amp; travel" sqref="W28 AK28 I28" xr:uid="{C57670D5-CEFC-4F3D-8D6E-22F3A29B36E9}"/>
    <dataValidation allowBlank="1" showInputMessage="1" showErrorMessage="1" promptTitle="August" prompt="Accounting &amp; legal" sqref="W29 AK29 I29" xr:uid="{6ADBC7EE-1DD0-443F-8116-80A81FB3B60D}"/>
    <dataValidation allowBlank="1" showInputMessage="1" showErrorMessage="1" promptTitle="August" prompt="Rent" sqref="W30 AK30 I30" xr:uid="{90E1B0D9-3087-4DF3-AC60-29EE87BBC5C6}"/>
    <dataValidation allowBlank="1" showInputMessage="1" showErrorMessage="1" promptTitle="August" prompt="Telephone" sqref="W31 AK31 I31" xr:uid="{5ACBF276-21A6-48D2-8438-A3FB08CCDF5A}"/>
    <dataValidation allowBlank="1" showInputMessage="1" showErrorMessage="1" promptTitle="August" prompt="Utilities" sqref="W32 AK32 I32" xr:uid="{E7F4BCF6-F1E9-431A-A844-66B133A6E518}"/>
    <dataValidation allowBlank="1" showInputMessage="1" showErrorMessage="1" promptTitle="August" prompt="Insurance" sqref="W33 AK33 I33" xr:uid="{1F58D8AC-A597-4708-8F07-C3256CAF572B}"/>
    <dataValidation allowBlank="1" showInputMessage="1" showErrorMessage="1" promptTitle="August" prompt="Taxes (real estate, etc.)" sqref="W34 AK34 I34" xr:uid="{80A06D35-8CB7-4DA5-AB29-04BC5A89CA41}"/>
    <dataValidation allowBlank="1" showInputMessage="1" showErrorMessage="1" promptTitle="August" prompt="Interest" sqref="W35 AK35 I35" xr:uid="{06F3DCDF-A892-4FA6-826E-9672C8BC6F7A}"/>
    <dataValidation allowBlank="1" showInputMessage="1" showErrorMessage="1" promptTitle="August" prompt="Other expenses (specify)" sqref="W36 AK36 I36" xr:uid="{68580301-4C47-4D42-94FD-85311A315A9A}"/>
    <dataValidation allowBlank="1" showInputMessage="1" showErrorMessage="1" promptTitle="August" prompt="Other (specify)" sqref="W37 W38 AK37 AK38 I37 I38" xr:uid="{EDE21D66-A87D-471B-A5E5-D8703A07E806}"/>
    <dataValidation allowBlank="1" showInputMessage="1" showErrorMessage="1" promptTitle="August" prompt="Miscellaneous" sqref="W39 AK39 I39" xr:uid="{FDD2AA0C-67B7-4622-B9B2-B47296D3BC9A}"/>
    <dataValidation allowBlank="1" showInputMessage="1" showErrorMessage="1" promptTitle="August" prompt="Loan Interest" sqref="W40 AK40 I40" xr:uid="{49303357-F5E6-4B7F-810D-D926D749A97B}"/>
    <dataValidation allowBlank="1" showInputMessage="1" showErrorMessage="1" promptTitle="September" prompt="Gross wages (Non-owner)" sqref="X22 AL22 J22" xr:uid="{2D658707-ADDF-43B0-850B-77E738F648E2}"/>
    <dataValidation allowBlank="1" showInputMessage="1" showErrorMessage="1" promptTitle="September" prompt="Payroll expenses (taxes, etc.)" sqref="X23 AL23 J23" xr:uid="{7EF7EDD1-C96E-4CA8-AB0C-C27C8FE7BF3B}"/>
    <dataValidation allowBlank="1" showInputMessage="1" showErrorMessage="1" promptTitle="September" prompt="Outside services" sqref="X24 AL24 J24" xr:uid="{AA3F4965-B444-47D4-9273-F4AC6912FD67}"/>
    <dataValidation allowBlank="1" showInputMessage="1" showErrorMessage="1" promptTitle="September" prompt="Supplies (office &amp; oper.)" sqref="X25 AL25 J25" xr:uid="{DFE0EB82-CED0-4278-9DD1-6E8F262C7888}"/>
    <dataValidation allowBlank="1" showInputMessage="1" showErrorMessage="1" promptTitle="September" prompt="Repairs &amp; maintenance" sqref="X26 AL26 J26" xr:uid="{C5E48187-B105-4995-8E8A-8101522653F5}"/>
    <dataValidation allowBlank="1" showInputMessage="1" showErrorMessage="1" promptTitle="September" prompt="Advertising" sqref="X27 AL27 J27" xr:uid="{889D0B8B-BE9F-4CE3-8C74-483755EBF429}"/>
    <dataValidation allowBlank="1" showInputMessage="1" showErrorMessage="1" promptTitle="September" prompt="Car, delivery &amp; travel" sqref="X28 AL28 J28" xr:uid="{9F2E89E5-EF10-4859-B6E6-8605617B2DD6}"/>
    <dataValidation allowBlank="1" showInputMessage="1" showErrorMessage="1" promptTitle="September" prompt="Accounting &amp; legal" sqref="X29 AL29 J29" xr:uid="{8210A860-874E-4E43-8F4A-53DDE85D4883}"/>
    <dataValidation allowBlank="1" showInputMessage="1" showErrorMessage="1" promptTitle="September" prompt="Rent" sqref="X30 AL30 J30" xr:uid="{A33FB3C1-6784-4929-84DB-1C256826C584}"/>
    <dataValidation allowBlank="1" showInputMessage="1" showErrorMessage="1" promptTitle="September" prompt="Telephone" sqref="X31 AL31 J31" xr:uid="{DC6C6DEC-A300-49DA-B30B-7B5CF91D7BAE}"/>
    <dataValidation allowBlank="1" showInputMessage="1" showErrorMessage="1" promptTitle="September" prompt="Utilities" sqref="X32 AL32 J32" xr:uid="{39B50F82-2C00-44D8-96D5-A731C7FB6D4D}"/>
    <dataValidation allowBlank="1" showInputMessage="1" showErrorMessage="1" promptTitle="September" prompt="Insurance" sqref="X33 AL33 J33" xr:uid="{F0440711-6955-4479-B7A0-578BE6295CA4}"/>
    <dataValidation allowBlank="1" showInputMessage="1" showErrorMessage="1" promptTitle="September" prompt="Taxes (real estate, etc.)" sqref="X34 AL34 J34" xr:uid="{0C3714AD-CD85-4FFC-A4C0-6EE8C1A6B173}"/>
    <dataValidation allowBlank="1" showInputMessage="1" showErrorMessage="1" promptTitle="September" prompt="Interest" sqref="X35 AL35 J35" xr:uid="{4F919207-34B8-491E-B032-A0C4A10D6222}"/>
    <dataValidation allowBlank="1" showInputMessage="1" showErrorMessage="1" promptTitle="September" prompt="Other expenses (specify)" sqref="X36 AL36 J36" xr:uid="{803AF72C-95FD-4CCB-BA9D-8C85CDB573CB}"/>
    <dataValidation allowBlank="1" showInputMessage="1" showErrorMessage="1" promptTitle="September" prompt="Other (specify)" sqref="X37 X38 AL37 AL38 J37 J38" xr:uid="{08F6356E-4968-464E-8FE0-DF3F79C3530E}"/>
    <dataValidation allowBlank="1" showInputMessage="1" showErrorMessage="1" promptTitle="September" prompt="Miscellaneous" sqref="X39 AL39 J39" xr:uid="{9F861197-4BD7-4E83-AA3D-EB28E6F0119E}"/>
    <dataValidation allowBlank="1" showInputMessage="1" showErrorMessage="1" promptTitle="September" prompt="Loan Interest" sqref="X40 AL40 J40" xr:uid="{3AE2A453-7327-47A9-A1CC-CC4964A8E2BD}"/>
    <dataValidation allowBlank="1" showInputMessage="1" showErrorMessage="1" promptTitle="October" prompt="Gross wages (Non-owner)" sqref="Y22 AM22 K22" xr:uid="{5265314E-487D-4FAA-A990-77CC7AF75AB2}"/>
    <dataValidation allowBlank="1" showInputMessage="1" showErrorMessage="1" promptTitle="October" prompt="Payroll expenses (taxes, etc.)" sqref="Y23 AM23 K23" xr:uid="{5726EB82-9112-4108-83A6-750265B70500}"/>
    <dataValidation allowBlank="1" showInputMessage="1" showErrorMessage="1" promptTitle="October" prompt="Outside services" sqref="Y24 AM24 K24" xr:uid="{B9A22EB2-94EF-48EE-BD48-4027714730D9}"/>
    <dataValidation allowBlank="1" showInputMessage="1" showErrorMessage="1" promptTitle="October" prompt="Supplies (office &amp; oper.)" sqref="Y25 AM25 K25" xr:uid="{99004BF6-42B0-4737-84E0-C944155C047B}"/>
    <dataValidation allowBlank="1" showInputMessage="1" showErrorMessage="1" promptTitle="October" prompt="Repairs &amp; maintenance" sqref="Y26 AM26 K26" xr:uid="{D19C01DF-9A8E-4182-979C-E2F8C8A4EFDE}"/>
    <dataValidation allowBlank="1" showInputMessage="1" showErrorMessage="1" promptTitle="October" prompt="Advertising" sqref="Y27 AM27 K27" xr:uid="{05021ADC-A296-43CB-8803-C4CC19C31554}"/>
    <dataValidation allowBlank="1" showInputMessage="1" showErrorMessage="1" promptTitle="October" prompt="Car, delivery &amp; travel" sqref="Y28 AM28 K28" xr:uid="{AAAD05A3-A598-41B7-A3C6-88E4F07F90A7}"/>
    <dataValidation allowBlank="1" showInputMessage="1" showErrorMessage="1" promptTitle="October" prompt="Accounting &amp; legal" sqref="Y29 AM29 K29" xr:uid="{FBCB5984-0942-4158-8ED9-14582B560A72}"/>
    <dataValidation allowBlank="1" showInputMessage="1" showErrorMessage="1" promptTitle="October" prompt="Rent" sqref="Y30 AM30 K30" xr:uid="{4CEC8666-27FF-447F-BAE6-D730746B9E69}"/>
    <dataValidation allowBlank="1" showInputMessage="1" showErrorMessage="1" promptTitle="October" prompt="Telephone" sqref="Y31 AM31 K31" xr:uid="{39E1C6F2-C0C2-428F-AAB4-417ED5996EC5}"/>
    <dataValidation allowBlank="1" showInputMessage="1" showErrorMessage="1" promptTitle="October" prompt="Utilities" sqref="Y32 AM32 K32" xr:uid="{E150D29D-8D95-4ED6-A88B-3D8F1A3FEC76}"/>
    <dataValidation allowBlank="1" showInputMessage="1" showErrorMessage="1" promptTitle="October" prompt="Insurance" sqref="Y33 AM33 K33" xr:uid="{C42C2857-CFD3-400A-8547-49BD7F8CAA84}"/>
    <dataValidation allowBlank="1" showInputMessage="1" showErrorMessage="1" promptTitle="October" prompt="Taxes (real estate, etc.)" sqref="Y34 AM34 K34" xr:uid="{54264172-B21C-4C41-8234-DF1C8BA6D423}"/>
    <dataValidation allowBlank="1" showInputMessage="1" showErrorMessage="1" promptTitle="October" prompt="Interest" sqref="Y35 AM35 K35" xr:uid="{40A08BF2-C14F-4136-85EC-E60CE4CF8366}"/>
    <dataValidation allowBlank="1" showInputMessage="1" showErrorMessage="1" promptTitle="October" prompt="Other expenses (specify)" sqref="Y36 AM36 K36" xr:uid="{B34F707A-1E4A-4770-8796-63CD0DE00459}"/>
    <dataValidation allowBlank="1" showInputMessage="1" showErrorMessage="1" promptTitle="October" prompt="Other (specify)" sqref="Y37 Y38 AM37 AM38 K37 K38" xr:uid="{3A95F1DB-8B62-4FC9-A4B6-CBB5F4F998EF}"/>
    <dataValidation allowBlank="1" showInputMessage="1" showErrorMessage="1" promptTitle="October" prompt="Miscellaneous" sqref="Y39 AM39 K39" xr:uid="{7851ADEF-D0B1-4C98-9B40-48F2DB6A1D45}"/>
    <dataValidation allowBlank="1" showInputMessage="1" showErrorMessage="1" promptTitle="October" prompt="Loan Interest" sqref="Y40 AM40 K40" xr:uid="{CB9C7DC5-E13D-4623-B1A4-6F667590E41E}"/>
    <dataValidation allowBlank="1" showInputMessage="1" showErrorMessage="1" promptTitle="October" prompt="Loan Interest_x000a_" sqref="Y41 AM41" xr:uid="{12CE1B0A-6613-4820-93D4-DAF7901503CD}"/>
    <dataValidation allowBlank="1" showInputMessage="1" showErrorMessage="1" promptTitle="November" prompt="Gross wages (Non-owner)" sqref="Z22 AN22 L22" xr:uid="{17684CF3-F3CA-4643-B586-596D0C1870BA}"/>
    <dataValidation allowBlank="1" showInputMessage="1" showErrorMessage="1" promptTitle="November" prompt="Payroll expenses (taxes, etc.)" sqref="Z23 AN23 L23" xr:uid="{5A840CD0-9F30-4566-8AC9-943D51C10E93}"/>
    <dataValidation allowBlank="1" showInputMessage="1" showErrorMessage="1" promptTitle="November" prompt="Outside services" sqref="Z24 AN24 L24" xr:uid="{2ACA0486-AD55-467B-AD75-E5D58A64980C}"/>
    <dataValidation allowBlank="1" showInputMessage="1" showErrorMessage="1" promptTitle="November" prompt="Supplies (office &amp; oper.)" sqref="Z25 AN25 L25" xr:uid="{2A9BCACD-3EBC-4DCE-AF2A-15EB43BF508D}"/>
    <dataValidation allowBlank="1" showInputMessage="1" showErrorMessage="1" promptTitle="November" prompt="Repairs &amp; maintenance" sqref="Z26 AN26 L26" xr:uid="{19442ED8-F904-400C-92DF-582288B9B4BB}"/>
    <dataValidation allowBlank="1" showInputMessage="1" showErrorMessage="1" promptTitle="November" prompt="Advertising" sqref="Z27 AN27 L27" xr:uid="{7F95D83C-777B-41DC-8E7A-51AA8EF99DCA}"/>
    <dataValidation allowBlank="1" showInputMessage="1" showErrorMessage="1" promptTitle="November" prompt="Car, delivery &amp; travel" sqref="Z28 AN28 L28" xr:uid="{872AF2BB-A333-45CF-A53B-85E324A02EFD}"/>
    <dataValidation allowBlank="1" showInputMessage="1" showErrorMessage="1" promptTitle="November" prompt="Accounting &amp; legal" sqref="Z29 AN29 L29" xr:uid="{00194F6B-E359-47F2-9304-2BECF96A63C4}"/>
    <dataValidation allowBlank="1" showInputMessage="1" showErrorMessage="1" promptTitle="November" prompt="Rent" sqref="Z30 AN30 L30" xr:uid="{0861264C-C890-4B4A-875C-CEA262944FD7}"/>
    <dataValidation allowBlank="1" showInputMessage="1" showErrorMessage="1" promptTitle="November" prompt="Telephone" sqref="Z31 AN31 L31" xr:uid="{C5F25B2C-3969-4C48-8A3A-9BC5797C37C5}"/>
    <dataValidation allowBlank="1" showInputMessage="1" showErrorMessage="1" promptTitle="November" prompt="Utilities" sqref="Z32 AN32 L32" xr:uid="{92A19CBE-0F0D-49DB-AE60-CBECC7443420}"/>
    <dataValidation allowBlank="1" showInputMessage="1" showErrorMessage="1" promptTitle="November" prompt="Insurance" sqref="Z33 AN33 L33" xr:uid="{7BA1338D-570C-4524-AEA7-53BAAB2FD98B}"/>
    <dataValidation allowBlank="1" showInputMessage="1" showErrorMessage="1" promptTitle="November" prompt="Taxes (real estate, etc.)" sqref="Z34 AN34 L34" xr:uid="{92CBCBB1-9975-4A7C-A33F-52804359885C}"/>
    <dataValidation allowBlank="1" showInputMessage="1" showErrorMessage="1" promptTitle="November" prompt="Interest" sqref="Z35 AN35 L35" xr:uid="{B32FBC22-6DCF-46E4-ACAE-BFF1E8892DF4}"/>
    <dataValidation allowBlank="1" showInputMessage="1" showErrorMessage="1" promptTitle="November" prompt="Other expenses (specify)" sqref="Z36 AN36 L36" xr:uid="{AE8767C2-C76A-4386-8F11-A42E3DA54BBB}"/>
    <dataValidation allowBlank="1" showInputMessage="1" showErrorMessage="1" promptTitle="November" prompt="Other (specify)" sqref="Z37 Z38 AN37 AN38 L37 L38" xr:uid="{09F58BE3-C9E6-4C49-AFDE-6EBDF4D5BBDD}"/>
    <dataValidation allowBlank="1" showInputMessage="1" showErrorMessage="1" promptTitle="November" prompt="Miscellaneous" sqref="Z39 AN39 L39" xr:uid="{0147D8DF-63A9-4DA3-ABE4-674045721DE8}"/>
    <dataValidation allowBlank="1" showInputMessage="1" showErrorMessage="1" promptTitle="November" prompt="Loan Interest" sqref="Z40 AN40 L40" xr:uid="{AD950E89-9D76-4442-8490-1754B2036748}"/>
    <dataValidation allowBlank="1" showInputMessage="1" showErrorMessage="1" promptTitle="November" prompt="Loan Interest_x000a_" sqref="Z41 AN41" xr:uid="{9163DDF2-0E80-4B1C-A5A8-AB0F28380F9D}"/>
    <dataValidation allowBlank="1" showInputMessage="1" showErrorMessage="1" promptTitle="December" prompt="Loan Interest_x000a_" sqref="AA41 AO41" xr:uid="{5181C0A3-16E9-4B09-906C-4305E9CB2D1C}"/>
    <dataValidation allowBlank="1" showInputMessage="1" showErrorMessage="1" promptTitle="February" prompt="Gross wages (Non-owner)" sqref="AE22 C22 Q22" xr:uid="{C0704B7F-CCD9-48FB-B5ED-18300A1F6123}"/>
    <dataValidation allowBlank="1" showInputMessage="1" showErrorMessage="1" promptTitle="February" prompt="Payroll expenses (taxes, etc.)" sqref="AE23 C23 Q23" xr:uid="{C3D171BE-05CA-4651-A126-ED84DDF5FAF9}"/>
    <dataValidation allowBlank="1" showInputMessage="1" showErrorMessage="1" promptTitle="February" prompt="Outside services" sqref="AE24 C24 Q24" xr:uid="{E9FF155F-7057-46CC-9823-34699E4B2119}"/>
    <dataValidation allowBlank="1" showInputMessage="1" showErrorMessage="1" promptTitle="February" prompt="Supplies (office &amp; oper.)" sqref="AE25 C25 Q25" xr:uid="{E2EE80AA-6F64-45E7-BFF9-097481AA4599}"/>
    <dataValidation allowBlank="1" showInputMessage="1" showErrorMessage="1" promptTitle="February" prompt="Repairs &amp; maintenance" sqref="AE26 C26 Q26" xr:uid="{2FAC3E4B-4589-478E-98C2-293CC9A68D02}"/>
    <dataValidation allowBlank="1" showInputMessage="1" showErrorMessage="1" promptTitle="February" prompt="Advertising" sqref="AE27 C27 Q27" xr:uid="{A7509F61-5F3C-4532-9C5E-1BA951A7EE6B}"/>
    <dataValidation allowBlank="1" showInputMessage="1" showErrorMessage="1" promptTitle="February" prompt="Car, delivery &amp; travel" sqref="AE28 C28 Q28" xr:uid="{14793AC1-C4C7-41BD-BA5E-C132F0CE0896}"/>
    <dataValidation allowBlank="1" showInputMessage="1" showErrorMessage="1" promptTitle="February" prompt="Accounting &amp; legal" sqref="AE29 C29 Q29" xr:uid="{87D2BD33-5681-4B0D-B04B-B03D6B79C5D9}"/>
    <dataValidation allowBlank="1" showInputMessage="1" showErrorMessage="1" promptTitle="February" prompt="Rent" sqref="AE30 C30 Q30" xr:uid="{1D1AFCB3-84C7-44EF-93E5-67B06CBC593A}"/>
    <dataValidation allowBlank="1" showInputMessage="1" showErrorMessage="1" promptTitle="February" prompt="Telephone" sqref="AE31 C31 Q31" xr:uid="{FD1DD496-9EFE-4BDB-A127-78E2D8390034}"/>
    <dataValidation allowBlank="1" showInputMessage="1" showErrorMessage="1" promptTitle="February" prompt="Utilities" sqref="AE32 C32 Q32" xr:uid="{3406FA22-EBD8-4B4C-B22E-522C2F352A63}"/>
    <dataValidation allowBlank="1" showInputMessage="1" showErrorMessage="1" promptTitle="February" prompt="Insurance" sqref="AE33 C33 Q33" xr:uid="{EA414063-3A46-476A-9E6D-AE51EDAD86B0}"/>
    <dataValidation allowBlank="1" showInputMessage="1" showErrorMessage="1" promptTitle="February" prompt="Taxes (real estate, etc.)" sqref="AE34 C34 Q34" xr:uid="{3F80615E-85E2-489B-ABB5-1B1AA79D0574}"/>
    <dataValidation allowBlank="1" showInputMessage="1" showErrorMessage="1" promptTitle="February" prompt="Interest" sqref="AE35 C35 Q35" xr:uid="{0B013B86-7B39-433E-B79F-FA6F3B21DDF2}"/>
    <dataValidation allowBlank="1" showInputMessage="1" showErrorMessage="1" promptTitle="February" prompt="Other expenses (specify)" sqref="AE36 C36 Q36" xr:uid="{0250AF2F-D4F9-4415-B7FE-74FD56F5BB16}"/>
    <dataValidation allowBlank="1" showInputMessage="1" showErrorMessage="1" promptTitle="February" prompt="Other (specify)" sqref="AE37 AE38 C37 Q37 C38 Q38" xr:uid="{34C5F202-D179-40C9-AA47-DB8408098483}"/>
    <dataValidation allowBlank="1" showInputMessage="1" showErrorMessage="1" promptTitle="February" prompt="Miscellaneous" sqref="AE39 C39 Q39" xr:uid="{2C0E7DAE-699A-46C7-A8C9-6E7DA20F6078}"/>
    <dataValidation allowBlank="1" showInputMessage="1" showErrorMessage="1" promptTitle="February" prompt="Loan Interest" sqref="AE40 C40 Q40" xr:uid="{6E8462AF-8B98-44EB-BDA2-8ACC3E357ACC}"/>
    <dataValidation allowBlank="1" showInputMessage="1" showErrorMessage="1" promptTitle="February" prompt="Loan Interest_x000a_" sqref="AE41" xr:uid="{D457232F-C687-4F6C-B82A-B5914853658C}"/>
    <dataValidation allowBlank="1" showInputMessage="1" showErrorMessage="1" promptTitle="March" prompt="Gross wages (Non-owner)" sqref="AF22 D22 R22" xr:uid="{7C61D53F-6A3A-487A-A558-E7B47D7FBDBB}"/>
    <dataValidation allowBlank="1" showInputMessage="1" showErrorMessage="1" promptTitle="March" prompt="Payroll expenses (taxes, etc.)" sqref="AF23 R23 D23" xr:uid="{60E5FD4B-20A0-4448-9CFD-46339772AE02}"/>
    <dataValidation allowBlank="1" showInputMessage="1" showErrorMessage="1" promptTitle="March" prompt="Outside services" sqref="AF24 D24 R24" xr:uid="{E3994DD6-30AB-4BBD-9A68-7B54BC395E2A}"/>
    <dataValidation allowBlank="1" showInputMessage="1" showErrorMessage="1" promptTitle="March" prompt="Supplies (office &amp; oper.)" sqref="AF25 D25 R25" xr:uid="{B77DF250-8718-4341-B728-BC89D60F8EE0}"/>
    <dataValidation allowBlank="1" showInputMessage="1" showErrorMessage="1" promptTitle="March" prompt="Repairs &amp; maintenance" sqref="AF26 D26 R26" xr:uid="{99E31C55-0F2B-4FBE-9748-A5C68C6C5111}"/>
    <dataValidation allowBlank="1" showInputMessage="1" showErrorMessage="1" promptTitle="March" prompt="Advertising" sqref="AF27 D27 R27" xr:uid="{E26493F7-239A-4A0E-AC17-997831FE2E27}"/>
    <dataValidation allowBlank="1" showInputMessage="1" showErrorMessage="1" promptTitle="March" prompt="Car, delivery &amp; travel" sqref="AF28 D28 R28" xr:uid="{1B34D8EE-F8D2-4F3C-BF7D-DF6E7FF59598}"/>
    <dataValidation allowBlank="1" showInputMessage="1" showErrorMessage="1" promptTitle="March" prompt="Accounting &amp; legal" sqref="AF29 D29 R29" xr:uid="{701EBA60-39E1-4AD1-B5EF-3D9795544E7F}"/>
    <dataValidation allowBlank="1" showInputMessage="1" showErrorMessage="1" promptTitle="March" prompt="Rent" sqref="AF30 D30 R30" xr:uid="{C49CBFB8-9F97-458D-9D08-22A7F8326053}"/>
    <dataValidation allowBlank="1" showInputMessage="1" showErrorMessage="1" promptTitle="March" prompt="Telephone" sqref="AF31 D31 R31" xr:uid="{071242B9-54FE-4C9D-8522-E5892EC82F6E}"/>
    <dataValidation allowBlank="1" showInputMessage="1" showErrorMessage="1" promptTitle="March" prompt="Utilities" sqref="AF32 D32 R32" xr:uid="{C64085E1-3B2B-4390-A3CF-FA575D2A678E}"/>
    <dataValidation allowBlank="1" showInputMessage="1" showErrorMessage="1" promptTitle="March" prompt="Insurance" sqref="AF33 D33 R33" xr:uid="{2AA7B3B7-FBD6-4B5F-B836-F9623B541172}"/>
    <dataValidation allowBlank="1" showInputMessage="1" showErrorMessage="1" promptTitle="March" prompt="Taxes (real estate, etc.)" sqref="AF34 D34 R34" xr:uid="{E177CB60-161A-4E70-9548-6FDDDB23988E}"/>
    <dataValidation allowBlank="1" showInputMessage="1" showErrorMessage="1" promptTitle="March" prompt="Interest" sqref="AF35 D35 R35" xr:uid="{62ADA3C8-DD60-4710-8019-7E8D53A725BB}"/>
    <dataValidation allowBlank="1" showInputMessage="1" showErrorMessage="1" promptTitle="March" prompt="Other expenses (specify)" sqref="AF36 D36 R36" xr:uid="{A1CA72CD-A347-41D9-8557-5268E9440B2E}"/>
    <dataValidation allowBlank="1" showInputMessage="1" showErrorMessage="1" promptTitle="March" prompt="Other (specify)" sqref="AF37 AF38 D37 R37 D38 R38" xr:uid="{B83C2393-E5BD-4273-8B6D-7D235B39FF45}"/>
    <dataValidation allowBlank="1" showInputMessage="1" showErrorMessage="1" promptTitle="March" prompt="Miscellaneous" sqref="AF39 D39 R39" xr:uid="{D7DA5781-CA73-4B25-B00A-B8F2A04A760A}"/>
    <dataValidation allowBlank="1" showInputMessage="1" showErrorMessage="1" promptTitle="March" prompt="Loan Interest" sqref="AF40 D40 R40" xr:uid="{11D5126B-7472-4E83-995E-D419E5AF1401}"/>
    <dataValidation allowBlank="1" showInputMessage="1" showErrorMessage="1" promptTitle="March" prompt="Loan Interest_x000a_" sqref="AF41" xr:uid="{4C25358C-B0B5-4125-AF6B-0500563ACE0C}"/>
    <dataValidation allowBlank="1" showInputMessage="1" showErrorMessage="1" promptTitle="April" prompt="Gross wages (Non-owner)" sqref="AG22 E22 S22" xr:uid="{61DC3928-49FB-4B0C-B336-F8A27C08730F}"/>
    <dataValidation allowBlank="1" showInputMessage="1" showErrorMessage="1" promptTitle="April" prompt="Payroll expenses (taxes, etc.)" sqref="AG23 E23 S23" xr:uid="{B2B555F6-C7DF-498C-A7E3-9FDCB8D0A12D}"/>
    <dataValidation allowBlank="1" showInputMessage="1" showErrorMessage="1" promptTitle="April" prompt="Outside services" sqref="AG24 E24 S24" xr:uid="{5EE91BF9-7CE8-473C-B565-330885790C07}"/>
    <dataValidation allowBlank="1" showInputMessage="1" showErrorMessage="1" promptTitle="April" prompt="Supplies (office &amp; oper.)" sqref="AG25 E25 S25" xr:uid="{CED5B07A-4BB5-42E1-8A64-61369D0F6819}"/>
    <dataValidation allowBlank="1" showInputMessage="1" showErrorMessage="1" promptTitle="April" prompt="Advertising" sqref="AG27 E27 S27" xr:uid="{D03FE308-8175-4B8A-8C8D-DDD073880A67}"/>
    <dataValidation allowBlank="1" showInputMessage="1" showErrorMessage="1" promptTitle="April" prompt="Car, delivery &amp; travel" sqref="AG28 E28 S28" xr:uid="{B8F969D4-E284-4594-8B3C-BDA4C303D4C8}"/>
    <dataValidation allowBlank="1" showInputMessage="1" showErrorMessage="1" promptTitle="April" prompt="Accounting &amp; legal" sqref="AG29 E29 S29" xr:uid="{C4152CD6-9D5B-4F93-A7A9-468A300EA7CD}"/>
    <dataValidation allowBlank="1" showInputMessage="1" showErrorMessage="1" promptTitle="April" prompt="Rent" sqref="AG30 E30 S30" xr:uid="{70969A4A-F3C6-4E5F-95CE-CBA498709DA5}"/>
    <dataValidation allowBlank="1" showInputMessage="1" showErrorMessage="1" promptTitle="April" prompt="Utilities" sqref="AG32 E32 S32" xr:uid="{C7088372-4900-4D9C-AC06-27D91717C79E}"/>
    <dataValidation allowBlank="1" showInputMessage="1" showErrorMessage="1" promptTitle="April" prompt="Insurance" sqref="AG33 E33 S33" xr:uid="{63E10187-44B4-4831-98A2-3C8849494D24}"/>
    <dataValidation allowBlank="1" showInputMessage="1" showErrorMessage="1" promptTitle="April" prompt="Taxes (real estate, etc.)" sqref="AG34 E34 S34" xr:uid="{03042AAD-1E2F-4CF0-B9ED-2E5EA1CDB12A}"/>
    <dataValidation allowBlank="1" showInputMessage="1" showErrorMessage="1" promptTitle="April" prompt="Interest" sqref="AG35 E35 S35" xr:uid="{003DF8D8-12E4-4219-AD89-F1693EC41DB2}"/>
    <dataValidation allowBlank="1" showInputMessage="1" showErrorMessage="1" promptTitle="April" prompt="Other expenses (specify)" sqref="AG36 E36 S36" xr:uid="{3DC306BE-040D-474D-AAE5-628341990BA9}"/>
    <dataValidation allowBlank="1" showInputMessage="1" showErrorMessage="1" promptTitle="April" prompt="Other (specify)" sqref="AG37 AG38 E37 S37 E38 S38" xr:uid="{5E1D2AA3-DFF3-46F8-BFBB-0AF711850938}"/>
    <dataValidation allowBlank="1" showInputMessage="1" showErrorMessage="1" promptTitle="April" prompt="Miscellaneous" sqref="AG39 E39 S39" xr:uid="{D4EF5F6F-2B7E-425C-91B9-56732763AFDD}"/>
    <dataValidation allowBlank="1" showInputMessage="1" showErrorMessage="1" promptTitle="April" prompt="Loan Interest" sqref="AG40 E40 S40" xr:uid="{748E7B60-4D23-4775-B6C1-210117D53924}"/>
    <dataValidation allowBlank="1" showInputMessage="1" showErrorMessage="1" promptTitle="April" prompt="Loan Interest_x000a_" sqref="AG41" xr:uid="{1CDDEDDC-970C-4D13-B1F5-DC66FE2E557C}"/>
    <dataValidation allowBlank="1" showInputMessage="1" showErrorMessage="1" promptTitle="May" prompt="Gross wages (Non-owner)" sqref="AH22 F22 T22" xr:uid="{0FA8EFD5-E18B-4B67-A387-7FBBEA06013C}"/>
    <dataValidation allowBlank="1" showInputMessage="1" showErrorMessage="1" promptTitle="May" prompt="Payroll expenses (taxes, etc.)" sqref="AH23 F23 T23" xr:uid="{51E545BA-84FC-4280-B10A-143DD984D5DB}"/>
    <dataValidation allowBlank="1" showInputMessage="1" showErrorMessage="1" promptTitle="May" prompt="Outside services" sqref="AH24 F24 T24" xr:uid="{E3612A14-7FC5-4B18-812B-5E6286171E1C}"/>
    <dataValidation allowBlank="1" showInputMessage="1" showErrorMessage="1" promptTitle="May" prompt="Supplies (office &amp; oper.)" sqref="AH25 F25 T25" xr:uid="{53426DFA-27F2-4786-A983-70E4B13ED334}"/>
    <dataValidation allowBlank="1" showInputMessage="1" showErrorMessage="1" promptTitle="May" prompt="Repairs &amp; maintenance" sqref="AH26 F26 T26" xr:uid="{0D2408C2-90AC-48BE-BADD-8D3973B87D12}"/>
    <dataValidation allowBlank="1" showInputMessage="1" showErrorMessage="1" promptTitle="May" prompt="Advertising" sqref="AH27 F27 T27" xr:uid="{80128ACC-349C-4B9B-8A02-708595237F46}"/>
    <dataValidation allowBlank="1" showInputMessage="1" showErrorMessage="1" promptTitle="May" prompt="Car, delivery &amp; travel" sqref="AH28 F28 T28" xr:uid="{20ED65D5-3248-44A2-AFEB-FABF54949631}"/>
    <dataValidation allowBlank="1" showInputMessage="1" showErrorMessage="1" promptTitle="May" prompt="Accounting &amp; legal" sqref="AH29 F29 T29" xr:uid="{BD8AA39A-BF70-4428-B58E-06D6137E55D2}"/>
    <dataValidation allowBlank="1" showInputMessage="1" showErrorMessage="1" promptTitle="May" prompt="Rent" sqref="AH30 F30 T30" xr:uid="{1D08BD2C-DE40-4B7F-9B55-52711610AA0D}"/>
    <dataValidation allowBlank="1" showInputMessage="1" showErrorMessage="1" promptTitle="May" prompt="Telephone" sqref="AH31 F31 T31" xr:uid="{5C9C5942-2355-43DA-B47A-F605BA4C39B9}"/>
    <dataValidation allowBlank="1" showInputMessage="1" showErrorMessage="1" promptTitle="May" prompt="Utilities" sqref="AH32 F32 T32" xr:uid="{6204AFED-8945-4D9E-A15A-40C1870B9AC3}"/>
    <dataValidation allowBlank="1" showInputMessage="1" showErrorMessage="1" promptTitle="May" prompt="Insurance" sqref="AH33 F33 T33" xr:uid="{C86C6A99-F2AB-4C68-B90F-F75BAD2C3420}"/>
    <dataValidation allowBlank="1" showInputMessage="1" showErrorMessage="1" promptTitle="May" prompt="Taxes (real estate, etc.)" sqref="AH34 F34 T34" xr:uid="{85851304-59B3-48F7-96EF-1BED8F7F5508}"/>
    <dataValidation allowBlank="1" showInputMessage="1" showErrorMessage="1" promptTitle="May" prompt="Interest" sqref="AH35 F35 T35" xr:uid="{F14CE924-8636-4031-B5F1-B515B31B4327}"/>
    <dataValidation allowBlank="1" showInputMessage="1" showErrorMessage="1" promptTitle="May" prompt="Other expenses (specify)" sqref="AH36 F36 T36" xr:uid="{675E63D3-0FAB-41D6-AF73-70196E06CE9D}"/>
    <dataValidation allowBlank="1" showInputMessage="1" showErrorMessage="1" promptTitle="May" prompt="Other (specify)" sqref="AH37 AH38 F37 T37 F38 T38" xr:uid="{84A44478-FD06-47F9-A27E-EF456DC96DEE}"/>
    <dataValidation allowBlank="1" showInputMessage="1" showErrorMessage="1" promptTitle="May" prompt="Miscellaneous" sqref="AH39 F39 T39" xr:uid="{2F271BD8-AB9F-4EB3-B349-ECFC25871D1B}"/>
    <dataValidation allowBlank="1" showInputMessage="1" showErrorMessage="1" promptTitle="May" prompt="Loan Interest" sqref="AH40 F40 T40" xr:uid="{BFE384FE-D4F4-480A-94AD-A9C357CAB727}"/>
    <dataValidation allowBlank="1" showInputMessage="1" showErrorMessage="1" promptTitle="May" prompt="Loan Interest_x000a_" sqref="AH41" xr:uid="{3E917D95-20EB-4A9C-AB31-1E0F1E0878AF}"/>
    <dataValidation allowBlank="1" showInputMessage="1" showErrorMessage="1" promptTitle="June" prompt="Gross wages (Non-owner)" sqref="AI22 G22 U22" xr:uid="{7EFF3849-DC94-46E4-96E6-A63C52FF8C0E}"/>
    <dataValidation allowBlank="1" showInputMessage="1" showErrorMessage="1" promptTitle="June" prompt="Payroll expenses (taxes, etc.)" sqref="AI23 G23 U23" xr:uid="{F77F1630-F58A-47C5-B8F7-2BDECDD4D4B6}"/>
    <dataValidation allowBlank="1" showInputMessage="1" showErrorMessage="1" promptTitle="June" prompt="Outside services" sqref="AI24 G24 U24" xr:uid="{140927BD-7663-4AC3-B4CB-0282241D0B21}"/>
    <dataValidation allowBlank="1" showInputMessage="1" showErrorMessage="1" promptTitle="June" prompt="Supplies (office &amp; oper.)" sqref="AI25 G25 U25" xr:uid="{A72AD14F-F394-4467-9A9A-BCACBCB6BE9B}"/>
    <dataValidation allowBlank="1" showInputMessage="1" showErrorMessage="1" promptTitle="June" prompt="Repairs &amp; maintenance" sqref="AI26 G26 U26" xr:uid="{9945470F-F098-4EBE-B1AC-F5172124E040}"/>
    <dataValidation allowBlank="1" showInputMessage="1" showErrorMessage="1" promptTitle="June" prompt="Advertising" sqref="AI27 G27 U27" xr:uid="{3F9A3176-ECE6-46D7-9A8E-3C85A1B248A4}"/>
    <dataValidation allowBlank="1" showInputMessage="1" showErrorMessage="1" promptTitle="June" prompt="Car, delivery &amp; travel" sqref="AI28 G28 U28" xr:uid="{943FD321-ED4C-4D40-83DC-A9017F5111B4}"/>
    <dataValidation allowBlank="1" showInputMessage="1" showErrorMessage="1" promptTitle="June" prompt="Accounting &amp; legal" sqref="AI29 G29 U29" xr:uid="{1DEADD12-C1AA-4C4C-AC02-B5C31641EE3F}"/>
    <dataValidation allowBlank="1" showInputMessage="1" showErrorMessage="1" promptTitle="June" prompt="Rent" sqref="AI30 G30 U30" xr:uid="{90975AF5-EAD1-488C-9B32-331B87E3899B}"/>
    <dataValidation allowBlank="1" showInputMessage="1" showErrorMessage="1" promptTitle="June" prompt="Telephone" sqref="AI31 G31 U31" xr:uid="{7C5AC344-3D70-4340-94C3-C18F233FD2FD}"/>
    <dataValidation allowBlank="1" showInputMessage="1" showErrorMessage="1" promptTitle="June" prompt="Utilities" sqref="AI32 G32 U32" xr:uid="{39FA5E17-8560-4423-BF5A-23A24549A859}"/>
    <dataValidation allowBlank="1" showInputMessage="1" showErrorMessage="1" promptTitle="June" prompt="Insurance" sqref="AI33 G33 U33" xr:uid="{8AD8033D-BBA9-49B1-9A88-C7C14B88C30D}"/>
    <dataValidation allowBlank="1" showInputMessage="1" showErrorMessage="1" promptTitle="June" prompt="Taxes (real estate, etc.)" sqref="AI34 G34 U34" xr:uid="{EBF91D69-EC30-46DE-9B4C-C50EB5A95D40}"/>
    <dataValidation allowBlank="1" showInputMessage="1" showErrorMessage="1" promptTitle="June" prompt="Interest" sqref="AI35 G35 U35" xr:uid="{694E4D1F-6ADB-4D41-81C9-AD20E02682F5}"/>
    <dataValidation allowBlank="1" showInputMessage="1" showErrorMessage="1" promptTitle="June" prompt="Other expenses (specify)" sqref="AI36 G36 U36" xr:uid="{15C37C45-A47A-41F4-8C02-FF39DD4E0CA3}"/>
    <dataValidation allowBlank="1" showInputMessage="1" showErrorMessage="1" promptTitle="June" prompt="Other (specify)" sqref="AI37 AI38 G37 U37 G38 U38" xr:uid="{47D388D4-C701-4FB6-9566-DA3A2E9D10B1}"/>
    <dataValidation allowBlank="1" showInputMessage="1" showErrorMessage="1" promptTitle="June" prompt="Miscellaneous" sqref="AI39 G39 U39" xr:uid="{95CA23EF-4055-4C6A-B64C-EA8E9F6427B7}"/>
    <dataValidation allowBlank="1" showInputMessage="1" showErrorMessage="1" promptTitle="June" prompt="Loan Interest" sqref="AI40 G40 U40" xr:uid="{B4B09512-4F1F-46ED-8B89-37250B2232CE}"/>
    <dataValidation allowBlank="1" showInputMessage="1" showErrorMessage="1" promptTitle="June" prompt="Loan Interest_x000a_" sqref="AI41" xr:uid="{55582020-E6DF-4FFB-B694-7676778DDCC0}"/>
    <dataValidation allowBlank="1" showInputMessage="1" showErrorMessage="1" promptTitle="July" prompt="Loan Interest_x000a_" sqref="AJ41" xr:uid="{BCAD37B4-5376-424F-9162-66C05BA0A407}"/>
    <dataValidation allowBlank="1" showInputMessage="1" showErrorMessage="1" promptTitle="August" prompt="Loan Interest_x000a_" sqref="AK41" xr:uid="{74EEED08-87D9-40EA-AEB5-E72DDFDBA6F8}"/>
    <dataValidation allowBlank="1" showInputMessage="1" showErrorMessage="1" promptTitle="September" prompt="Loan Interest_x000a_" sqref="AL41" xr:uid="{0726D6DF-52ED-4200-BD64-C3902AC0A41E}"/>
    <dataValidation allowBlank="1" showInputMessage="1" showErrorMessage="1" promptTitle="December" prompt="Owner's Cash Infusion" sqref="AA54 AO54 M54" xr:uid="{F6580194-96FA-4A1D-BC87-577AC811CE8F}"/>
    <dataValidation allowBlank="1" showInputMessage="1" showErrorMessage="1" promptTitle="January" prompt="Owner's Cash Infusion" sqref="AD54 B54 P54" xr:uid="{C4FCBB9E-082B-4957-A8B9-105596428C93}"/>
    <dataValidation allowBlank="1" showInputMessage="1" showErrorMessage="1" promptTitle="December" prompt="Loan/other cash inj." sqref="AA55 AO55" xr:uid="{BE9CDB32-959E-4BA1-B655-2DB07195BB9E}"/>
    <dataValidation allowBlank="1" showInputMessage="1" showErrorMessage="1" promptTitle="January" prompt="Loan/other cash inj." sqref="AD55" xr:uid="{DF902C9F-5999-40DD-B992-2F4C32766734}"/>
    <dataValidation allowBlank="1" showInputMessage="1" showErrorMessage="1" promptTitle="December" prompt="Other (Specify)" sqref="AA56 AO56 M56 M100 AA100 AO100" xr:uid="{3D2AFF58-00F0-4498-9A8E-5EEEFB3F82C5}"/>
    <dataValidation allowBlank="1" showInputMessage="1" showErrorMessage="1" promptTitle="January" prompt="Other (Specify)" sqref="AD56 B56 P56 B100 P100 AD100" xr:uid="{203609FC-7AA3-427A-8821-2AC1184A8D6B}"/>
    <dataValidation allowBlank="1" showInputMessage="1" showErrorMessage="1" promptTitle="July" prompt="Owner's Cash Infusion" sqref="V54 AJ54 H54" xr:uid="{CD86AB48-E1B5-4C2B-9A58-6BD6F01E5742}"/>
    <dataValidation allowBlank="1" showInputMessage="1" showErrorMessage="1" promptTitle="July" prompt="Loan/other cash inj." sqref="V55 AJ55" xr:uid="{7005F609-7352-4325-8A78-D10F9ED9164D}"/>
    <dataValidation allowBlank="1" showInputMessage="1" showErrorMessage="1" promptTitle="July" prompt="Other (Specify)" sqref="V56 AJ56 H56 H100 V100 AJ100" xr:uid="{2B4EF2E1-1F1C-4659-8512-3537B640290D}"/>
    <dataValidation allowBlank="1" showInputMessage="1" showErrorMessage="1" promptTitle="August" prompt="Owner's Cash Infusion" sqref="W54 AK54 I54" xr:uid="{ED8180C4-3D27-43E2-A3B7-1BCF4A7F96DE}"/>
    <dataValidation allowBlank="1" showInputMessage="1" showErrorMessage="1" promptTitle="August" prompt="Loan/other cash inj." sqref="W55 AK55" xr:uid="{C63D3B48-C537-47B9-973A-7D34C18964EC}"/>
    <dataValidation allowBlank="1" showInputMessage="1" showErrorMessage="1" promptTitle="August" prompt="Other (Specify)" sqref="W56 AK56 I56 I100 W100 AK100" xr:uid="{BD353E91-5736-4C57-942C-35A67A9CC741}"/>
    <dataValidation allowBlank="1" showInputMessage="1" showErrorMessage="1" promptTitle="September" prompt="Owner's Cash Infusion" sqref="X54 AL54 J54" xr:uid="{E6D5406C-05A4-4227-A5C3-D78F08868E32}"/>
    <dataValidation allowBlank="1" showInputMessage="1" showErrorMessage="1" promptTitle="September" prompt="Loan/other cash inj." sqref="X55 AL55" xr:uid="{465BFD68-7FB9-4ECD-A8BA-5FDAD8C2880E}"/>
    <dataValidation allowBlank="1" showInputMessage="1" showErrorMessage="1" promptTitle="September" prompt="Other (Specify)" sqref="X56 AL56 J56 J100 X100 AL100" xr:uid="{3AF3264B-2A03-452C-93FF-501BEC17FBEF}"/>
    <dataValidation allowBlank="1" showInputMessage="1" showErrorMessage="1" promptTitle="October" prompt="Owner's Cash Infusion" sqref="Y54 AM54 K54" xr:uid="{128F1055-C58B-438E-AD9B-EB18774E66F0}"/>
    <dataValidation allowBlank="1" showInputMessage="1" showErrorMessage="1" promptTitle="October" prompt="Loan/other cash inj." sqref="Y55 AM55" xr:uid="{81A012E8-E8D0-4F4F-AEE1-BB5DDC48688D}"/>
    <dataValidation allowBlank="1" showInputMessage="1" showErrorMessage="1" promptTitle="October" prompt="Other (Specify)" sqref="Y56 AM56 K56 K100 Y100 AM100" xr:uid="{36BB6901-A3B4-408A-9E07-F7E6F0085DF5}"/>
    <dataValidation allowBlank="1" showInputMessage="1" showErrorMessage="1" promptTitle="November" prompt="Owner's Cash Infusion" sqref="Z54 AN54 L54" xr:uid="{BD8D2D80-D28B-4F73-8747-921027CC12F1}"/>
    <dataValidation allowBlank="1" showInputMessage="1" showErrorMessage="1" promptTitle="November" prompt="Loan/other cash inj." sqref="Z55 AN55" xr:uid="{7D0685C7-1157-4589-90FB-ACAE38A74F00}"/>
    <dataValidation allowBlank="1" showInputMessage="1" showErrorMessage="1" promptTitle="November" prompt="Other (Specify)" sqref="Z56 AN56 L56 L100 Z100 AN100" xr:uid="{8F5FEFD9-A981-49B0-BE1C-DC1F7CFFCB0E}"/>
    <dataValidation allowBlank="1" showInputMessage="1" showErrorMessage="1" promptTitle="February" prompt="Owner's Cash Infusion" sqref="AE54 C54 Q54" xr:uid="{AFD6791C-5079-4E37-8F72-C0E908F1DA1A}"/>
    <dataValidation allowBlank="1" showInputMessage="1" showErrorMessage="1" promptTitle="February" prompt="Loan/other cash inj." sqref="AE55" xr:uid="{B86E47DD-E15E-4173-9E2F-C6F83BBB284C}"/>
    <dataValidation allowBlank="1" showInputMessage="1" showErrorMessage="1" promptTitle="February" prompt="Other (Specify)" sqref="AE56 C56 Q56 C100 Q100 AE100" xr:uid="{83B4342F-A420-4057-8FE8-F1DDABDFF422}"/>
    <dataValidation allowBlank="1" showInputMessage="1" showErrorMessage="1" promptTitle="March" prompt="Owner's Cash Infusion" sqref="AF54 D54 R54" xr:uid="{787567D2-CDC9-4F37-9938-D1256B22FC05}"/>
    <dataValidation allowBlank="1" showInputMessage="1" showErrorMessage="1" promptTitle="March" prompt="Loan/other cash inj." sqref="AF55" xr:uid="{A668D995-D05C-440A-A715-44B6C805B2DA}"/>
    <dataValidation allowBlank="1" showInputMessage="1" showErrorMessage="1" promptTitle="March" prompt="Other (Specify)" sqref="AF56 D56 R56 D100 R100 AF100" xr:uid="{9C4231E6-A674-4F02-9D83-954C8407A2A7}"/>
    <dataValidation allowBlank="1" showInputMessage="1" showErrorMessage="1" promptTitle="April" prompt="Owner's Cash Infusion" sqref="AG54 E54 S54" xr:uid="{EC0DC3C3-616F-463A-B4A6-664C9EF151EB}"/>
    <dataValidation allowBlank="1" showInputMessage="1" showErrorMessage="1" promptTitle="April" prompt="Loan/other cash inj." sqref="AG55" xr:uid="{528BF9DC-9762-4660-B60C-80130F5F9A98}"/>
    <dataValidation allowBlank="1" showInputMessage="1" showErrorMessage="1" promptTitle="April" prompt="Other (Specify)" sqref="AG56 E56 S56 E100 S100 AG100" xr:uid="{77EDDE70-9A98-425A-9358-B29F5873BE27}"/>
    <dataValidation allowBlank="1" showInputMessage="1" showErrorMessage="1" promptTitle="May" prompt="Owner's Cash Infusion" sqref="AH54 F54 T54" xr:uid="{D6B85F78-9FDA-4CB7-A3F1-0C5A83D3373A}"/>
    <dataValidation allowBlank="1" showInputMessage="1" showErrorMessage="1" promptTitle="May" prompt="Loan/other cash inj." sqref="AH55" xr:uid="{3D1C1675-A4C5-4746-BD72-943721AC9E12}"/>
    <dataValidation allowBlank="1" showInputMessage="1" showErrorMessage="1" promptTitle="May" prompt="Other (Specify)" sqref="AH56 F56 T56 F100 T100 AH100" xr:uid="{EDB75689-98AD-4558-99D5-28F02CC8A8FB}"/>
    <dataValidation allowBlank="1" showInputMessage="1" showErrorMessage="1" promptTitle="June" prompt="Owner's Cash Infusion" sqref="AI54 G54 U54" xr:uid="{EB342C3B-A6C9-4DB9-95FA-B27C9C0006A3}"/>
    <dataValidation allowBlank="1" showInputMessage="1" showErrorMessage="1" promptTitle="June" prompt="Loan/other cash inj." sqref="AI55" xr:uid="{B04A6DEC-BDDC-45E2-99A5-510FA6BA53FB}"/>
    <dataValidation allowBlank="1" showInputMessage="1" showErrorMessage="1" promptTitle="June" prompt="Other (Specify)" sqref="AI56 G56 U56 G100 U100 AI100" xr:uid="{5E257976-EA23-46C7-B078-D8668C9A561B}"/>
    <dataValidation allowBlank="1" showInputMessage="1" showErrorMessage="1" promptTitle="December" prompt="Loan principal payment" sqref="AA81 AO81 M81" xr:uid="{98921868-5B60-4125-A71C-5B2A525600A6}"/>
    <dataValidation allowBlank="1" showInputMessage="1" showErrorMessage="1" promptTitle="January" prompt="Loan principal payment" sqref="AD81 B81 P81" xr:uid="{904132A6-CA4E-45B2-ADCC-E66DAD1739F8}"/>
    <dataValidation allowBlank="1" showInputMessage="1" showErrorMessage="1" promptTitle="December" prompt="Capital purchase (specify)" sqref="AA82 AO82 M82" xr:uid="{87B6AB9F-D2DF-4979-AE90-C7E6246D0066}"/>
    <dataValidation allowBlank="1" showInputMessage="1" showErrorMessage="1" promptTitle="January" prompt="Capital purchase (specify)" sqref="AD82 B82 P82" xr:uid="{50B0F2BB-2BE9-481A-B54C-651287B328A8}"/>
    <dataValidation allowBlank="1" showInputMessage="1" showErrorMessage="1" promptTitle="July" prompt="Loan principal payment" sqref="V81 AJ81 H81" xr:uid="{09CB7180-8D53-48F7-9FA5-68A4D7A1882A}"/>
    <dataValidation allowBlank="1" showInputMessage="1" showErrorMessage="1" promptTitle="July" prompt="Capital purchase (specify)" sqref="V82 AJ82 H82" xr:uid="{F33CCDAC-BF22-4104-824A-A5A20D097844}"/>
    <dataValidation allowBlank="1" showInputMessage="1" showErrorMessage="1" promptTitle="August" prompt="Loan principal payment" sqref="W81 AK81 I81" xr:uid="{0C2270A5-5B81-437C-9A4E-01D352EC7E3C}"/>
    <dataValidation allowBlank="1" showInputMessage="1" showErrorMessage="1" promptTitle="August" prompt="Capital purchase (specify)" sqref="W82 AK82 I82" xr:uid="{E261C6D1-098E-4A83-B27B-56E61D1F6B86}"/>
    <dataValidation allowBlank="1" showInputMessage="1" showErrorMessage="1" promptTitle="September" prompt="Loan principal payment" sqref="X81 AL81 J81" xr:uid="{537D1913-39F4-4924-8BD1-B43C66F8DFD4}"/>
    <dataValidation allowBlank="1" showInputMessage="1" showErrorMessage="1" promptTitle="September" prompt="Capital purchase (specify)" sqref="X82 AL82 J82" xr:uid="{3537919A-76C0-41BC-820A-B809C779095B}"/>
    <dataValidation allowBlank="1" showInputMessage="1" showErrorMessage="1" promptTitle="October" prompt="Loan principal payment" sqref="Y81 AM81 K81" xr:uid="{AA633A16-9692-4DAA-8497-E0B009CF4A3A}"/>
    <dataValidation allowBlank="1" showInputMessage="1" showErrorMessage="1" promptTitle="October" prompt="Capital purchase (specify)" sqref="Y82 AM82 K82" xr:uid="{6466D8E3-257E-47F8-9002-DC108EEBE094}"/>
    <dataValidation allowBlank="1" showInputMessage="1" showErrorMessage="1" promptTitle="November" prompt="Loan principal payment" sqref="Z81 AN81 L81" xr:uid="{33997C9B-A4D8-4A0D-B73E-0400916E11F5}"/>
    <dataValidation allowBlank="1" showInputMessage="1" showErrorMessage="1" promptTitle="November" prompt="Capital purchase (specify)" sqref="Z82 AN82 L82" xr:uid="{B55794AD-1C5B-4C23-8F85-CD72C12005ED}"/>
    <dataValidation allowBlank="1" showInputMessage="1" showErrorMessage="1" promptTitle="February" prompt="Loan principal payment" sqref="AE81 C81 Q81" xr:uid="{21F155B1-C919-4DDE-BA45-F5F235AF8FF7}"/>
    <dataValidation allowBlank="1" showInputMessage="1" showErrorMessage="1" promptTitle="February" prompt="Capital purchase (specify)" sqref="AE82 C82 Q82" xr:uid="{93EC79D9-9303-4323-815E-B56EF6E8DBA9}"/>
    <dataValidation allowBlank="1" showInputMessage="1" showErrorMessage="1" promptTitle="March" prompt="Loan principal payment" sqref="AF81 D81 R81" xr:uid="{FAD8D79E-1101-474D-A0DB-F9FC7A110687}"/>
    <dataValidation allowBlank="1" showInputMessage="1" showErrorMessage="1" promptTitle="March" prompt="Capital purchase (specify)" sqref="AF82 D82 R82" xr:uid="{C3FF52F0-8CBE-46D4-B143-04E855D34AFE}"/>
    <dataValidation allowBlank="1" showInputMessage="1" showErrorMessage="1" promptTitle="April" prompt="Loan principal payment" sqref="AG81 E81 S81" xr:uid="{C8773471-AF67-4DE4-9D1D-D33D30F8269F}"/>
    <dataValidation allowBlank="1" showInputMessage="1" showErrorMessage="1" promptTitle="April" prompt="Capital purchase (specify)" sqref="AG82 E82 S82" xr:uid="{1AF36B55-356E-4BF3-B311-7188E811FA80}"/>
    <dataValidation allowBlank="1" showInputMessage="1" showErrorMessage="1" promptTitle="May" prompt="Loan principal payment" sqref="AH81 F81 T81" xr:uid="{9910E1C9-C851-4ADE-BED6-AD9D8DC4B8E4}"/>
    <dataValidation allowBlank="1" showInputMessage="1" showErrorMessage="1" promptTitle="May" prompt="Capital purchase (specify)" sqref="AH82 F82 T82" xr:uid="{28CC98B8-F0B2-4123-B926-7097CD81E7D8}"/>
    <dataValidation allowBlank="1" showInputMessage="1" showErrorMessage="1" promptTitle="June" prompt="Loan principal payment" sqref="AI81 G81 U81" xr:uid="{DA016863-E7CE-4629-8214-5B5ACF56E28B}"/>
    <dataValidation allowBlank="1" showInputMessage="1" showErrorMessage="1" promptTitle="June" prompt="Capital purchase (specify)" sqref="AI82 G82 U82" xr:uid="{47747CA9-D2A8-450A-BEB5-3EBEF85999DE}"/>
    <dataValidation allowBlank="1" showInputMessage="1" showErrorMessage="1" promptTitle="January" prompt="Product/Service (specify)_x000a_" sqref="B6:B9" xr:uid="{885074E5-02DE-4F46-AD7D-5CD69F88F77D}"/>
    <dataValidation allowBlank="1" showInputMessage="1" showErrorMessage="1" promptTitle="February" prompt="Product/Service (Specify)" sqref="C6:C9 Q6:Q9" xr:uid="{6DC75E96-7F0E-475E-9B12-7BD3BCC05C70}"/>
    <dataValidation allowBlank="1" showInputMessage="1" showErrorMessage="1" promptTitle="March" prompt="Product/Service (Specify)" sqref="D6:D9 R6:R9" xr:uid="{3EF6CEC8-3001-487B-AB5F-06F2035CFCE0}"/>
    <dataValidation allowBlank="1" showInputMessage="1" showErrorMessage="1" promptTitle="April" prompt="Product/Service (Specify)" sqref="E6:E9 S6:S9" xr:uid="{4BB8F568-FD8C-4555-A1C2-DFC6F938DA56}"/>
    <dataValidation allowBlank="1" showInputMessage="1" showErrorMessage="1" promptTitle="May" prompt="Product/Service (Specify)" sqref="F6:F9 T6:T9" xr:uid="{5EE92919-A05B-47A8-A7EC-3ADB35EA5203}"/>
    <dataValidation allowBlank="1" showInputMessage="1" showErrorMessage="1" promptTitle="June" prompt="Product/Service (Specify)" sqref="G6:G9 U6:U9" xr:uid="{C7E4FE95-1E79-4178-BA68-4EC61192F46A}"/>
    <dataValidation allowBlank="1" showInputMessage="1" showErrorMessage="1" promptTitle="July" prompt="Product/Service (Specify)" sqref="H6:H9 V6:V9" xr:uid="{E47CC1FD-C8A7-402E-B593-9244653B9340}"/>
    <dataValidation allowBlank="1" showInputMessage="1" showErrorMessage="1" promptTitle="August" prompt="Product/Service (Specify)" sqref="I6:I9" xr:uid="{125A8D09-C712-47C9-8D89-70B97991639F}"/>
    <dataValidation allowBlank="1" showInputMessage="1" showErrorMessage="1" promptTitle="September" prompt="Product/Service (Specify)" sqref="J6:J9" xr:uid="{06C179C7-F7AE-4863-8AE1-B9D9F32942BD}"/>
    <dataValidation allowBlank="1" showInputMessage="1" showErrorMessage="1" promptTitle="October" prompt="Product/Service (Specify)" sqref="K6:K9" xr:uid="{4D8957DD-3C35-42BF-B682-EFCA7EB1FE34}"/>
    <dataValidation allowBlank="1" showInputMessage="1" showErrorMessage="1" promptTitle="November" prompt="Product/Service (Specify)" sqref="L6:L9" xr:uid="{CC324427-C70B-43AE-9409-927527637B10}"/>
    <dataValidation allowBlank="1" showInputMessage="1" showErrorMessage="1" promptTitle="December" prompt="Product/Service (Specify)" sqref="M6:M9" xr:uid="{D109D632-DB49-4CE0-8D63-D9C8CD5B71B1}"/>
    <dataValidation allowBlank="1" showInputMessage="1" showErrorMessage="1" promptTitle="January" prompt="Product/Service (Specify)" sqref="P6:P9" xr:uid="{DEAFCD93-0DE3-4B4B-8F4B-7FFB0B046F9D}"/>
    <dataValidation allowBlank="1" showInputMessage="1" showErrorMessage="1" promptTitle="January" prompt="COGS Product/Service_x000a_" sqref="B13:B16" xr:uid="{CE68B56C-976D-4A85-98C3-D33CAB09D73A}"/>
    <dataValidation allowBlank="1" showInputMessage="1" showErrorMessage="1" promptTitle="February" prompt="COGS Product/Service" sqref="C13:C16 Q13:Q16" xr:uid="{4CECA4D5-0996-401C-AC18-F2FA43CAD881}"/>
    <dataValidation allowBlank="1" showInputMessage="1" showErrorMessage="1" promptTitle="March" prompt="COGS Product/Service" sqref="D13:D16 R13:R16" xr:uid="{F08E33A2-4F4E-4EAB-848D-F25214C44C13}"/>
    <dataValidation allowBlank="1" showInputMessage="1" showErrorMessage="1" promptTitle="April" prompt="COGS Product/Service" sqref="E13:E16 S13:S16" xr:uid="{5B3ACD6F-80FD-4F26-9CAE-FA121D0D7AAE}"/>
    <dataValidation allowBlank="1" showInputMessage="1" showErrorMessage="1" promptTitle="May" prompt="COGS Product/Service" sqref="F13:F16 T13:T16" xr:uid="{7FF7F242-7A17-402F-9106-C583D1649D9B}"/>
    <dataValidation allowBlank="1" showInputMessage="1" showErrorMessage="1" promptTitle="June" prompt="COGS Product/Service" sqref="G13:G16 U13:U16" xr:uid="{E715B43D-A429-4287-A556-ADFBA39E29ED}"/>
    <dataValidation allowBlank="1" showInputMessage="1" showErrorMessage="1" promptTitle="July" prompt="COGS Product/Service" sqref="H13:H16" xr:uid="{D5B962C7-0529-4D98-A977-EFEF7444B4AD}"/>
    <dataValidation allowBlank="1" showInputMessage="1" showErrorMessage="1" promptTitle="August" prompt="COGS Product/Service" sqref="I13:I16" xr:uid="{CD6C664F-0376-448D-91AD-5815EBE46D51}"/>
    <dataValidation allowBlank="1" showInputMessage="1" showErrorMessage="1" promptTitle="September" prompt="COGS Product/Service" sqref="J13:J16" xr:uid="{1E9EA1DC-5018-42AF-AD18-4F3B0346A52D}"/>
    <dataValidation allowBlank="1" showInputMessage="1" showErrorMessage="1" promptTitle="October" prompt="COGS Product/Service" sqref="K13:K16" xr:uid="{38DB9DA6-30B2-4E56-958F-19E7E6EBA35C}"/>
    <dataValidation allowBlank="1" showInputMessage="1" showErrorMessage="1" promptTitle="November" prompt="COGS Product/Service" sqref="L13:L16" xr:uid="{DE95D11B-F220-495B-9AA5-5B2F8EE9C178}"/>
    <dataValidation allowBlank="1" showInputMessage="1" showErrorMessage="1" promptTitle="December" prompt="COGS Product/Service" sqref="M13:M16" xr:uid="{3B481255-0319-469F-B7E5-E5A83EDB5EDB}"/>
    <dataValidation allowBlank="1" showInputMessage="1" showErrorMessage="1" promptTitle="January" prompt="COGS Product/Service" sqref="P13:P16" xr:uid="{37BDBA7F-3E86-4C8D-9105-6FB4DE027F42}"/>
    <dataValidation allowBlank="1" showInputMessage="1" showErrorMessage="1" promptTitle="April" prompt="Repairs &amp; maintenance" sqref="E26 S26" xr:uid="{41E4E763-03F0-4848-9521-CB82B4353BEE}"/>
    <dataValidation allowBlank="1" showInputMessage="1" showErrorMessage="1" promptTitle="April" prompt="Telephone" sqref="E31 S31" xr:uid="{523153B2-4909-4061-804F-13BB54805F59}"/>
    <dataValidation allowBlank="1" showInputMessage="1" showErrorMessage="1" promptTitle="January" prompt="Starting Cash" sqref="B49" xr:uid="{821C67F0-AE22-4368-AA50-D2DEFE41ADBF}"/>
    <dataValidation allowBlank="1" showInputMessage="1" showErrorMessage="1" promptTitle="January" prompt="Loan/ other cash inj." sqref="B55 P55" xr:uid="{E53F7213-B515-4B77-8CC7-C8D19A2F7B98}"/>
    <dataValidation allowBlank="1" showInputMessage="1" showErrorMessage="1" promptTitle="February" prompt="Loan/ other cash inj." sqref="C55 Q55" xr:uid="{0C9CA7B0-0A69-4D6F-86BE-AD3FD30D769B}"/>
    <dataValidation allowBlank="1" showInputMessage="1" showErrorMessage="1" promptTitle="March" prompt="Loan/ other cash inj." sqref="D55 R55" xr:uid="{3C5F0E0C-0363-4890-8A5C-496F30C531DF}"/>
    <dataValidation allowBlank="1" showInputMessage="1" showErrorMessage="1" promptTitle="April" prompt="Loan/ other cash inj." sqref="E55 S55" xr:uid="{98CEEB26-978B-47A8-884B-3FB6495C2DA0}"/>
    <dataValidation allowBlank="1" showInputMessage="1" showErrorMessage="1" promptTitle="May" prompt="Loan/ other cash inj." sqref="F55 T55" xr:uid="{3AE2D3E8-F2ED-4D95-B43A-6101FB914420}"/>
    <dataValidation allowBlank="1" showInputMessage="1" showErrorMessage="1" promptTitle="June" prompt="Loan/ other cash inj." sqref="G55 U55" xr:uid="{A8FEF763-FF3D-4BA0-8238-466EC9FE23E5}"/>
    <dataValidation allowBlank="1" showInputMessage="1" showErrorMessage="1" promptTitle="July" prompt="Loan/ other cash inj." sqref="H55" xr:uid="{EF00098F-B68A-4B91-ABD8-6CFFEA7D9621}"/>
    <dataValidation allowBlank="1" showInputMessage="1" showErrorMessage="1" promptTitle="August" prompt="Loan/ other cash inj." sqref="I55" xr:uid="{B7697BA8-728F-4E67-A7F2-75FA110CD4F6}"/>
    <dataValidation allowBlank="1" showInputMessage="1" showErrorMessage="1" promptTitle="September" prompt="Loan/ other cash inj." sqref="J55" xr:uid="{197F2473-10C3-4FEB-9536-5357777A4339}"/>
    <dataValidation allowBlank="1" showInputMessage="1" showErrorMessage="1" promptTitle="October" prompt="Loan/ other cash inj." sqref="K55" xr:uid="{F8548DCD-3F5D-4443-8F88-214D550289A2}"/>
    <dataValidation allowBlank="1" showInputMessage="1" showErrorMessage="1" promptTitle="November" prompt="Loan/ other cash inj." sqref="L55" xr:uid="{A7D456AD-B021-493A-88AE-6E69EABEE200}"/>
    <dataValidation allowBlank="1" showInputMessage="1" showErrorMessage="1" promptTitle="December" prompt="Loan/ other cash inj." sqref="M55" xr:uid="{1080CBBD-42BF-479F-9B7E-B5B9C03BF2A5}"/>
    <dataValidation allowBlank="1" showInputMessage="1" showErrorMessage="1" promptTitle="January" prompt="Room &amp; Board" sqref="B105 P105 AD105" xr:uid="{9AF2ECFD-60A7-40FD-ABB9-EAC96BE65C68}"/>
    <dataValidation allowBlank="1" showInputMessage="1" showErrorMessage="1" promptTitle="February" prompt="Room &amp; Board" sqref="C105 Q105 AE105" xr:uid="{AD66BCE8-1F0B-447F-B11C-7671A654A0CD}"/>
    <dataValidation allowBlank="1" showInputMessage="1" showErrorMessage="1" promptTitle="March" prompt="Room &amp; Board" sqref="D105 R105 AF105" xr:uid="{734D8231-5F76-4975-87E0-90C02B7A2E14}"/>
    <dataValidation allowBlank="1" showInputMessage="1" showErrorMessage="1" promptTitle="April" prompt="Room &amp; Board" sqref="E105 S105 AG105" xr:uid="{0700A4CA-96E1-4D75-B3D2-D6B32F6FAE30}"/>
    <dataValidation allowBlank="1" showInputMessage="1" showErrorMessage="1" promptTitle="May" prompt="Room &amp; Board" sqref="F105 T105 AH105" xr:uid="{02D9182D-AEB8-424C-9DE7-6EB3294FBCC6}"/>
    <dataValidation allowBlank="1" showInputMessage="1" showErrorMessage="1" promptTitle="June" prompt="Room &amp; Board" sqref="G105 U105 AI105" xr:uid="{FF5993BE-6387-47D6-A6A9-A4C5856EC238}"/>
    <dataValidation allowBlank="1" showInputMessage="1" showErrorMessage="1" promptTitle="July" prompt="Room &amp; Board" sqref="H105 V105 AJ105" xr:uid="{F1267A85-357B-4095-9A5B-A3A0E8CD8D12}"/>
    <dataValidation allowBlank="1" showInputMessage="1" showErrorMessage="1" promptTitle="August" prompt="Room &amp; Board" sqref="I105 W105 AK105" xr:uid="{A63543D1-5A9B-4454-87C2-B2D3BD5E5EEF}"/>
    <dataValidation allowBlank="1" showInputMessage="1" showErrorMessage="1" promptTitle="September" prompt="Room &amp; Board" sqref="J105 X105 AL105" xr:uid="{72985749-57B9-4E46-89F8-10BDB3136672}"/>
    <dataValidation allowBlank="1" showInputMessage="1" showErrorMessage="1" promptTitle="October" prompt="Room &amp; Board" sqref="K105 Y105 AM105" xr:uid="{93BAB6BF-09BA-4BB3-92AA-C7C0AD1527AA}"/>
    <dataValidation allowBlank="1" showInputMessage="1" showErrorMessage="1" promptTitle="November" prompt="Room &amp; Board" sqref="L105 Z105 AN105" xr:uid="{58062C04-79F3-469E-8145-EBBF7E609A60}"/>
    <dataValidation allowBlank="1" showInputMessage="1" showErrorMessage="1" promptTitle="December" prompt="Room &amp; Board" sqref="M105 AA105 AO105" xr:uid="{FA3D7386-6C54-4F92-82E5-A57D46D6186A}"/>
    <dataValidation allowBlank="1" showInputMessage="1" showErrorMessage="1" promptTitle="January" prompt="Self-Employment Taxes (Specify)" sqref="B109 P109 AD109" xr:uid="{0DDE1A57-AA35-4B3A-B30B-C2EC0D6D9954}"/>
    <dataValidation allowBlank="1" showInputMessage="1" showErrorMessage="1" promptTitle="February" prompt="Self-Employment Taxes (Specify)" sqref="C109 Q109 AE109" xr:uid="{D35BE3EA-E9C6-46BE-AACE-A6AC7345D38C}"/>
    <dataValidation allowBlank="1" showInputMessage="1" showErrorMessage="1" promptTitle="March" prompt="Self-Employment Taxes (Specify)" sqref="D109 R109 AF109" xr:uid="{7A202681-42FD-4F8B-944D-10B985A224DC}"/>
    <dataValidation allowBlank="1" showInputMessage="1" showErrorMessage="1" promptTitle="April" prompt="Self-Employment Taxes (Specify)" sqref="E109 S109 AG109" xr:uid="{07F05C53-BE7C-4220-9788-E93AA70C4124}"/>
    <dataValidation allowBlank="1" showInputMessage="1" showErrorMessage="1" promptTitle="May" prompt="Self-Employment Taxes (Specify)" sqref="F109 T109 AH109" xr:uid="{6CC3F7D8-9AC6-4F1E-8EB8-1704BE8E2597}"/>
    <dataValidation allowBlank="1" showInputMessage="1" showErrorMessage="1" promptTitle="June" prompt="Self-Employment Taxes (Specify)" sqref="G109 U109 AI109" xr:uid="{2829E7C0-55FD-480A-9D50-981FEB3252DC}"/>
    <dataValidation allowBlank="1" showInputMessage="1" showErrorMessage="1" promptTitle="July" prompt="Self-Employment Taxes (Specify)" sqref="H109 V109 AJ109" xr:uid="{14187821-F0DD-4086-8614-3ED90F7F0D82}"/>
    <dataValidation allowBlank="1" showInputMessage="1" showErrorMessage="1" promptTitle="August" prompt="Self-Employment Taxes (Specify)" sqref="I109 W109 AK109" xr:uid="{2FFE65D7-4DEA-494E-A87A-D81883799E34}"/>
    <dataValidation allowBlank="1" showInputMessage="1" showErrorMessage="1" promptTitle="September" prompt="Self-Employment Taxes (Specify)" sqref="J109 X109 AL109" xr:uid="{6AD759DE-2C05-4175-9E63-2A15AF2D0505}"/>
    <dataValidation allowBlank="1" showInputMessage="1" showErrorMessage="1" promptTitle="October" prompt="Self-Employment Taxes (Specify)" sqref="K109 Y109 AM109" xr:uid="{26CE7F6B-7D65-462C-A1CC-2E79F9206137}"/>
    <dataValidation allowBlank="1" showInputMessage="1" showErrorMessage="1" promptTitle="November" prompt="Self-Employment Taxes (Specify)" sqref="L109 Z109 AN109" xr:uid="{59BA41EF-4492-4E11-87FE-9B77803DE7B4}"/>
    <dataValidation allowBlank="1" showInputMessage="1" showErrorMessage="1" promptTitle="December" prompt="Self-Employment Taxes (Specify)" sqref="M109 AA109 AO109" xr:uid="{44C6AE0B-2D92-48E7-B04E-87AC8C8EC8CC}"/>
    <dataValidation allowBlank="1" showInputMessage="1" showErrorMessage="1" promptTitle="January" prompt="Total # Hours Worked (month)" sqref="B120 P120 AD120" xr:uid="{9D8ADF82-1841-4320-A39D-BDB1706200B2}"/>
    <dataValidation allowBlank="1" showInputMessage="1" showErrorMessage="1" promptTitle="February" prompt="Total # Hours Worked (month)" sqref="C120 Q120 AE120" xr:uid="{BFE76D09-AA79-4B21-A44B-96CCD57CB6AE}"/>
    <dataValidation allowBlank="1" showInputMessage="1" showErrorMessage="1" promptTitle="March" prompt="Total # Hours Worked (month)" sqref="D120 R120 AF120" xr:uid="{BD72DEBF-EBCB-4F08-8BC8-7D76ACB50997}"/>
    <dataValidation allowBlank="1" showInputMessage="1" showErrorMessage="1" promptTitle="April" prompt="Total # Hours Worked (month)" sqref="E120 S120 AG120" xr:uid="{D844313C-94B7-4A85-A3B7-CED81696AB1B}"/>
    <dataValidation allowBlank="1" showInputMessage="1" showErrorMessage="1" promptTitle="May" prompt="Total # Hours Worked (month)" sqref="F120 T120 AH120" xr:uid="{7F69BC80-C526-4588-ACAD-10C0C58F8F88}"/>
    <dataValidation allowBlank="1" showInputMessage="1" showErrorMessage="1" promptTitle="June" prompt="Total # Hours Worked (month)" sqref="G120 U120 AI120" xr:uid="{EFB82247-7320-4BE6-8CC2-26A6E78309FE}"/>
    <dataValidation allowBlank="1" showInputMessage="1" showErrorMessage="1" promptTitle="July" prompt="Total # Hours Worked (month)" sqref="H120 V120 AJ120" xr:uid="{D755ED5D-5398-4C90-BDB6-1AC36DF4E621}"/>
    <dataValidation allowBlank="1" showInputMessage="1" showErrorMessage="1" promptTitle="August" prompt="Total # Hours Worked (month)" sqref="I120 W120 AK120" xr:uid="{CA208787-4660-4CC0-9AF5-DFC1F7A35DAC}"/>
    <dataValidation allowBlank="1" showInputMessage="1" showErrorMessage="1" promptTitle="September" prompt="Total # Hours Worked (month)" sqref="J120 X120 AL120" xr:uid="{DC0B4B72-56BB-4C1F-B483-B57F47304238}"/>
    <dataValidation allowBlank="1" showInputMessage="1" showErrorMessage="1" promptTitle="October" prompt="Total # Hours Worked (month)" sqref="K120 Y120 AM120" xr:uid="{51B67546-140E-4170-BA1E-E29228EC47E3}"/>
    <dataValidation allowBlank="1" showInputMessage="1" showErrorMessage="1" promptTitle="November" prompt="Total # Hours Worked (month)" sqref="L120 Z120 AN120" xr:uid="{B5D292D3-F1FC-48AC-AF24-5F65C94308FC}"/>
    <dataValidation allowBlank="1" showInputMessage="1" showErrorMessage="1" promptTitle="December" prompt="Total # Hours Worked (month)" sqref="M120 AA120 AO120" xr:uid="{BDB853B5-43A9-4463-99A6-CEDEF3E42127}"/>
    <dataValidation allowBlank="1" showInputMessage="1" showErrorMessage="1" promptTitle="January" prompt="Unpaid Help" sqref="B121 P121 AD121" xr:uid="{5604A3AD-5C6C-43E2-B223-40FED4733D69}"/>
    <dataValidation allowBlank="1" showInputMessage="1" showErrorMessage="1" promptTitle="February" prompt="Unpaid Help" sqref="C121 Q121 AE121" xr:uid="{E9C12BBB-30EF-4180-9A0C-4CBD9181EC7A}"/>
    <dataValidation allowBlank="1" showInputMessage="1" showErrorMessage="1" promptTitle="March" prompt="Unpaid Help" sqref="D121 R121 AF121" xr:uid="{1D1E6636-E2F3-4B5A-83D9-738CBF56ABD1}"/>
    <dataValidation allowBlank="1" showInputMessage="1" showErrorMessage="1" promptTitle="April" prompt="Unpaid Help" sqref="E121 S121 AG121" xr:uid="{96446684-8060-4832-A9A7-A04E8833BC63}"/>
    <dataValidation allowBlank="1" showInputMessage="1" showErrorMessage="1" promptTitle="May" prompt="Unpaid Help" sqref="F121 T121 AH121" xr:uid="{23CE94CE-1E49-487F-886C-73408587C1B7}"/>
    <dataValidation allowBlank="1" showInputMessage="1" showErrorMessage="1" promptTitle="June" prompt="Unpaid Help" sqref="G121 U121 AI121" xr:uid="{CEE2AB45-A84F-475D-8B17-BBF37E148367}"/>
    <dataValidation allowBlank="1" showInputMessage="1" showErrorMessage="1" promptTitle="July" prompt="Unpaid Help" sqref="H121 V121 AJ121" xr:uid="{7F46E17D-2D08-4071-A8AA-E1B454890301}"/>
    <dataValidation allowBlank="1" showInputMessage="1" showErrorMessage="1" promptTitle="August" prompt="Unpaid Help" sqref="I121 W121 AK121" xr:uid="{97A20A95-0C24-436C-87C6-79752EDB04A0}"/>
    <dataValidation allowBlank="1" showInputMessage="1" showErrorMessage="1" promptTitle="September" prompt="Unpaid Help" sqref="J121 X121 AL121" xr:uid="{4EE6CC25-A367-4B85-AEAE-B03D06DD5D5C}"/>
    <dataValidation allowBlank="1" showInputMessage="1" showErrorMessage="1" promptTitle="October" prompt="Unpaid Help" sqref="K121 Y121 AM121" xr:uid="{C7E801A7-9F5E-437B-A954-EB3FA1B26A74}"/>
    <dataValidation allowBlank="1" showInputMessage="1" showErrorMessage="1" promptTitle="November" prompt="Unpaid Help" sqref="L121 Z121 AN121" xr:uid="{582C371F-288D-4943-8F0C-8D5780E7F82A}"/>
    <dataValidation allowBlank="1" showInputMessage="1" showErrorMessage="1" promptTitle="December" prompt="Unpaid Help" sqref="M121 AA121 AO121" xr:uid="{2C25F79A-53CE-40D1-A04D-00C9E231A030}"/>
    <dataValidation allowBlank="1" showInputMessage="1" showErrorMessage="1" promptTitle="January" prompt="Unincurred Expenses" sqref="B122 P122 AD122" xr:uid="{60D222CE-3BEC-4A03-82DE-33CFCA4CE1DF}"/>
    <dataValidation allowBlank="1" showInputMessage="1" showErrorMessage="1" promptTitle="February" prompt="Unincurred Expenses" sqref="C122 Q122 AE122" xr:uid="{20D12EEE-BF02-467E-AD7F-88F00C631FA6}"/>
    <dataValidation allowBlank="1" showInputMessage="1" showErrorMessage="1" promptTitle="March" prompt="Unincurred Expenses" sqref="D122 R122 AF122" xr:uid="{58CBD85A-8795-4165-8C7A-BD27E63FCC28}"/>
    <dataValidation allowBlank="1" showInputMessage="1" showErrorMessage="1" promptTitle="April" prompt="Unincurred Expenses" sqref="E122 S122 AG122" xr:uid="{BE5A4ADA-EFBA-44D5-BE11-D4CDDFE87BB1}"/>
    <dataValidation allowBlank="1" showInputMessage="1" showErrorMessage="1" promptTitle="May" prompt="Unincurred Expenses" sqref="F122 T122 AH122" xr:uid="{561DD505-5826-4F67-99B5-69664739092F}"/>
    <dataValidation allowBlank="1" showInputMessage="1" showErrorMessage="1" promptTitle="June" prompt="Unincurred Expenses" sqref="G122 U122 AI122" xr:uid="{935211B9-F014-4B08-96DB-6462E7CB77CB}"/>
    <dataValidation allowBlank="1" showInputMessage="1" showErrorMessage="1" promptTitle="July" prompt="Unincurred Expenses" sqref="H122 V122 AJ122" xr:uid="{C2F8C995-4CCB-4571-AFD1-15DFE07A7A40}"/>
    <dataValidation allowBlank="1" showInputMessage="1" showErrorMessage="1" promptTitle="August" prompt="Unincurred Expenses" sqref="I122 W122 AK122" xr:uid="{74163CA4-BBB0-4014-AA2A-03E51E47DD79}"/>
    <dataValidation allowBlank="1" showInputMessage="1" showErrorMessage="1" promptTitle="September" prompt="Unincurred Expenses" sqref="J122 X122 AL122" xr:uid="{B474651B-F5B5-4575-B62A-770B49E71A78}"/>
    <dataValidation allowBlank="1" showInputMessage="1" showErrorMessage="1" promptTitle="October" prompt="Unincurred Expenses" sqref="K122 Y122 AM122" xr:uid="{206B88E0-F3DA-4B00-B30A-DD5C097D79A2}"/>
    <dataValidation allowBlank="1" showInputMessage="1" showErrorMessage="1" promptTitle="November" prompt="Unincurred Expenses" sqref="L122 Z122 AN122" xr:uid="{AB951A4C-5A0E-4499-83C8-CE55C5E15038}"/>
    <dataValidation allowBlank="1" showInputMessage="1" showErrorMessage="1" promptTitle="December" prompt="Unincurred Expenses" sqref="M122 AA122 AO122" xr:uid="{D910BE9F-CE6E-4CC1-B178-C0AA63761CAA}"/>
    <dataValidation allowBlank="1" showInputMessage="1" showErrorMessage="1" promptTitle="January" prompt="IRWE" sqref="B123 P123 AD123" xr:uid="{D3D97B1F-8408-4524-A1CD-2AC80D82301C}"/>
    <dataValidation allowBlank="1" showInputMessage="1" showErrorMessage="1" promptTitle="February" prompt="IRWE" sqref="C123 Q123 AE123" xr:uid="{4918167F-51DD-40B9-9F25-7FEDC46E0F4F}"/>
    <dataValidation allowBlank="1" showInputMessage="1" showErrorMessage="1" promptTitle="March" prompt="IRWE" sqref="D123 R123 AF123" xr:uid="{1E45BC3F-F3B0-4202-8CF0-31CD6D1EDBB0}"/>
    <dataValidation allowBlank="1" showInputMessage="1" showErrorMessage="1" promptTitle="April" prompt="IRWE" sqref="E123 S123 AG123" xr:uid="{334D1343-B474-4081-8B80-6BAE527994BA}"/>
    <dataValidation allowBlank="1" showInputMessage="1" showErrorMessage="1" promptTitle="May" prompt="IRWE" sqref="F123 T123 AH123" xr:uid="{C1B905E7-289C-4BD5-8746-A5D8783D7372}"/>
    <dataValidation allowBlank="1" showInputMessage="1" showErrorMessage="1" promptTitle="June" prompt="IRWE" sqref="G123 U123 AI123" xr:uid="{6F83E243-6724-4609-A66D-57D371B4039B}"/>
    <dataValidation allowBlank="1" showInputMessage="1" showErrorMessage="1" promptTitle="July" prompt="IRWE" sqref="H123 V123 AJ123" xr:uid="{254C5850-D54F-4C7B-98FB-EDB5CAFD5AB3}"/>
    <dataValidation allowBlank="1" showInputMessage="1" showErrorMessage="1" promptTitle="August" prompt="IRWE" sqref="I123 W123 AK123" xr:uid="{4F8AD990-C6B9-4E60-BF80-DF3A6C7C8642}"/>
    <dataValidation allowBlank="1" showInputMessage="1" showErrorMessage="1" promptTitle="September" prompt="IRWE" sqref="J123 X123 AL123" xr:uid="{F15D224D-4FE5-4DF9-8DB5-02791ABC04CB}"/>
    <dataValidation allowBlank="1" showInputMessage="1" showErrorMessage="1" promptTitle="October" prompt="IRWE" sqref="K123 Y123 AM123" xr:uid="{E877DC19-3117-4BC1-9AC4-0F4DAEBC1495}"/>
    <dataValidation allowBlank="1" showInputMessage="1" showErrorMessage="1" promptTitle="November" prompt="IRWE" sqref="L123 Z123 AN123" xr:uid="{98E147F5-D298-4BE6-B151-040C82255EEF}"/>
    <dataValidation allowBlank="1" showInputMessage="1" showErrorMessage="1" promptTitle="December" prompt="IRWE" sqref="M123 AA123 AO123" xr:uid="{F3BBD5A1-AEBC-4AD4-A516-012BFC5C1D67}"/>
  </dataValidations>
  <printOptions horizontalCentered="1"/>
  <pageMargins left="0.25" right="0.25" top="0.75" bottom="0.75" header="0.3" footer="0.3"/>
  <pageSetup orientation="landscape" r:id="rId1"/>
  <headerFooter scaleWithDoc="0">
    <oddFooter>&amp;LVR1805-1 (08/22)&amp;C&amp;A&amp;R&amp;P of &amp;N</oddFooter>
  </headerFooter>
  <rowBreaks count="2" manualBreakCount="2">
    <brk id="45" max="16383" man="1"/>
    <brk id="88" max="16383" man="1"/>
  </rowBreaks>
  <colBreaks count="4" manualBreakCount="4">
    <brk id="15" max="1048575" man="1"/>
    <brk id="29" max="1048575" man="1"/>
    <brk id="43" max="1048575" man="1"/>
    <brk id="5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QH62"/>
  <sheetViews>
    <sheetView tabSelected="1" topLeftCell="A17" zoomScale="80" zoomScaleNormal="80" workbookViewId="0">
      <selection activeCell="AB9" sqref="AB9"/>
    </sheetView>
  </sheetViews>
  <sheetFormatPr defaultColWidth="8.6640625" defaultRowHeight="15" x14ac:dyDescent="0.25"/>
  <cols>
    <col min="1" max="1" width="44" style="58" customWidth="1"/>
    <col min="2" max="13" width="9.109375" style="58" customWidth="1"/>
    <col min="14" max="14" width="1.6640625" style="58" customWidth="1"/>
    <col min="15" max="25" width="9.109375" style="58" customWidth="1"/>
    <col min="26" max="16384" width="8.6640625" style="1"/>
  </cols>
  <sheetData>
    <row r="1" spans="1:1126" ht="210.6" x14ac:dyDescent="0.25">
      <c r="A1" s="297" t="s">
        <v>177</v>
      </c>
    </row>
    <row r="2" spans="1:1126" ht="34.200000000000003" customHeight="1" x14ac:dyDescent="0.25">
      <c r="A2" s="21" t="str">
        <f>IF('SSA Info'!B3="","",'SSA Info'!B3)</f>
        <v/>
      </c>
      <c r="Z2" s="58"/>
      <c r="AA2" s="58"/>
    </row>
    <row r="3" spans="1:1126" ht="15.6" x14ac:dyDescent="0.3">
      <c r="A3" s="231" t="s">
        <v>122</v>
      </c>
      <c r="B3" s="499">
        <f>Projections!B2</f>
        <v>0</v>
      </c>
      <c r="C3" s="499"/>
      <c r="D3" s="499"/>
      <c r="E3" s="499"/>
      <c r="F3" s="499"/>
      <c r="G3" s="499"/>
      <c r="H3" s="499"/>
      <c r="I3" s="499"/>
      <c r="J3" s="499"/>
      <c r="K3" s="499"/>
      <c r="L3" s="499"/>
      <c r="M3" s="499"/>
      <c r="N3" s="232"/>
      <c r="O3" s="499">
        <f>B3+1</f>
        <v>1</v>
      </c>
      <c r="P3" s="499"/>
      <c r="Q3" s="499"/>
      <c r="R3" s="499"/>
      <c r="S3" s="499"/>
      <c r="T3" s="499"/>
      <c r="U3" s="499"/>
      <c r="V3" s="499"/>
      <c r="W3" s="499"/>
      <c r="X3" s="499"/>
      <c r="Y3" s="499"/>
      <c r="Z3" s="25"/>
      <c r="AA3" s="58"/>
    </row>
    <row r="4" spans="1:1126" s="235" customFormat="1" ht="22.2" customHeight="1" x14ac:dyDescent="0.3">
      <c r="A4" s="233"/>
      <c r="B4" s="234" t="s">
        <v>66</v>
      </c>
      <c r="C4" s="234" t="s">
        <v>97</v>
      </c>
      <c r="D4" s="234" t="s">
        <v>68</v>
      </c>
      <c r="E4" s="234" t="s">
        <v>69</v>
      </c>
      <c r="F4" s="234" t="s">
        <v>70</v>
      </c>
      <c r="G4" s="234" t="s">
        <v>71</v>
      </c>
      <c r="H4" s="234" t="s">
        <v>72</v>
      </c>
      <c r="I4" s="234" t="s">
        <v>73</v>
      </c>
      <c r="J4" s="234" t="s">
        <v>61</v>
      </c>
      <c r="K4" s="234" t="s">
        <v>62</v>
      </c>
      <c r="L4" s="234" t="s">
        <v>63</v>
      </c>
      <c r="M4" s="234" t="s">
        <v>64</v>
      </c>
      <c r="N4" s="233"/>
      <c r="O4" s="234" t="s">
        <v>96</v>
      </c>
      <c r="P4" s="234" t="s">
        <v>97</v>
      </c>
      <c r="Q4" s="234" t="s">
        <v>68</v>
      </c>
      <c r="R4" s="234" t="s">
        <v>69</v>
      </c>
      <c r="S4" s="234" t="s">
        <v>70</v>
      </c>
      <c r="T4" s="234" t="s">
        <v>71</v>
      </c>
      <c r="U4" s="234" t="s">
        <v>72</v>
      </c>
      <c r="V4" s="234" t="s">
        <v>73</v>
      </c>
      <c r="W4" s="234" t="s">
        <v>61</v>
      </c>
      <c r="X4" s="234" t="s">
        <v>62</v>
      </c>
      <c r="Y4" s="234" t="s">
        <v>63</v>
      </c>
      <c r="Z4" s="234" t="s">
        <v>64</v>
      </c>
      <c r="AA4" s="5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178"/>
      <c r="CW4" s="178"/>
      <c r="CX4" s="178"/>
      <c r="CY4" s="178"/>
      <c r="CZ4" s="178"/>
      <c r="DA4" s="178"/>
      <c r="DB4" s="178"/>
      <c r="DC4" s="178"/>
      <c r="DD4" s="178"/>
      <c r="DE4" s="178"/>
      <c r="DF4" s="178"/>
      <c r="DG4" s="178"/>
      <c r="DH4" s="178"/>
      <c r="DI4" s="178"/>
      <c r="DJ4" s="178"/>
      <c r="DK4" s="178"/>
      <c r="DL4" s="178"/>
      <c r="DM4" s="178"/>
      <c r="DN4" s="178"/>
      <c r="DO4" s="178"/>
      <c r="DP4" s="178"/>
      <c r="DQ4" s="178"/>
      <c r="DR4" s="178"/>
      <c r="DS4" s="178"/>
      <c r="DT4" s="178"/>
      <c r="DU4" s="178"/>
      <c r="DV4" s="178"/>
      <c r="DW4" s="178"/>
      <c r="DX4" s="178"/>
      <c r="DY4" s="178"/>
      <c r="DZ4" s="178"/>
      <c r="EA4" s="178"/>
      <c r="EB4" s="178"/>
      <c r="EC4" s="178"/>
      <c r="ED4" s="178"/>
      <c r="EE4" s="178"/>
      <c r="EF4" s="178"/>
      <c r="EG4" s="178"/>
      <c r="EH4" s="178"/>
      <c r="EI4" s="178"/>
      <c r="EJ4" s="178"/>
      <c r="EK4" s="178"/>
      <c r="EL4" s="178"/>
      <c r="EM4" s="178"/>
      <c r="EN4" s="178"/>
      <c r="EO4" s="178"/>
      <c r="EP4" s="178"/>
      <c r="EQ4" s="178"/>
      <c r="ER4" s="178"/>
      <c r="ES4" s="178"/>
      <c r="ET4" s="178"/>
      <c r="EU4" s="178"/>
      <c r="EV4" s="178"/>
      <c r="EW4" s="178"/>
      <c r="EX4" s="178"/>
      <c r="EY4" s="178"/>
      <c r="EZ4" s="178"/>
      <c r="FA4" s="178"/>
      <c r="FB4" s="178"/>
      <c r="FC4" s="178"/>
      <c r="FD4" s="178"/>
      <c r="FE4" s="178"/>
      <c r="FF4" s="178"/>
      <c r="FG4" s="178"/>
      <c r="FH4" s="178"/>
      <c r="FI4" s="178"/>
      <c r="FJ4" s="178"/>
      <c r="FK4" s="178"/>
      <c r="FL4" s="178"/>
      <c r="FM4" s="178"/>
      <c r="FN4" s="178"/>
      <c r="FO4" s="178"/>
      <c r="FP4" s="178"/>
      <c r="FQ4" s="178"/>
      <c r="FR4" s="178"/>
      <c r="FS4" s="178"/>
      <c r="FT4" s="178"/>
      <c r="FU4" s="178"/>
      <c r="FV4" s="178"/>
      <c r="FW4" s="178"/>
      <c r="FX4" s="178"/>
      <c r="FY4" s="178"/>
      <c r="FZ4" s="178"/>
      <c r="GA4" s="178"/>
      <c r="GB4" s="178"/>
      <c r="GC4" s="178"/>
      <c r="GD4" s="178"/>
      <c r="GE4" s="178"/>
      <c r="GF4" s="178"/>
      <c r="GG4" s="178"/>
      <c r="GH4" s="178"/>
      <c r="GI4" s="178"/>
      <c r="GJ4" s="178"/>
      <c r="GK4" s="178"/>
      <c r="GL4" s="178"/>
      <c r="GM4" s="178"/>
      <c r="GN4" s="178"/>
      <c r="GO4" s="178"/>
      <c r="GP4" s="178"/>
      <c r="GQ4" s="178"/>
      <c r="GR4" s="178"/>
      <c r="GS4" s="178"/>
      <c r="GT4" s="178"/>
      <c r="GU4" s="178"/>
      <c r="GV4" s="178"/>
      <c r="GW4" s="178"/>
      <c r="GX4" s="178"/>
      <c r="GY4" s="178"/>
      <c r="GZ4" s="178"/>
      <c r="HA4" s="178"/>
      <c r="HB4" s="178"/>
      <c r="HC4" s="178"/>
      <c r="HD4" s="178"/>
      <c r="HE4" s="178"/>
      <c r="HF4" s="178"/>
      <c r="HG4" s="178"/>
      <c r="HH4" s="178"/>
      <c r="HI4" s="178"/>
      <c r="HJ4" s="178"/>
      <c r="HK4" s="178"/>
      <c r="HL4" s="178"/>
      <c r="HM4" s="178"/>
      <c r="HN4" s="178"/>
      <c r="HO4" s="178"/>
      <c r="HP4" s="178"/>
      <c r="HQ4" s="178"/>
      <c r="HR4" s="178"/>
      <c r="HS4" s="178"/>
      <c r="HT4" s="178"/>
      <c r="HU4" s="178"/>
      <c r="HV4" s="178"/>
      <c r="HW4" s="178"/>
      <c r="HX4" s="178"/>
      <c r="HY4" s="178"/>
      <c r="HZ4" s="178"/>
      <c r="IA4" s="178"/>
      <c r="IB4" s="178"/>
      <c r="IC4" s="178"/>
      <c r="ID4" s="178"/>
      <c r="IE4" s="178"/>
      <c r="IF4" s="178"/>
      <c r="IG4" s="178"/>
      <c r="IH4" s="178"/>
      <c r="II4" s="178"/>
      <c r="IJ4" s="178"/>
      <c r="IK4" s="178"/>
      <c r="IL4" s="178"/>
      <c r="IM4" s="178"/>
      <c r="IN4" s="178"/>
      <c r="IO4" s="178"/>
      <c r="IP4" s="178"/>
      <c r="IQ4" s="178"/>
      <c r="IR4" s="178"/>
      <c r="IS4" s="178"/>
      <c r="IT4" s="178"/>
      <c r="IU4" s="178"/>
      <c r="IV4" s="178"/>
      <c r="IW4" s="178"/>
      <c r="IX4" s="178"/>
      <c r="IY4" s="178"/>
      <c r="IZ4" s="178"/>
      <c r="JA4" s="178"/>
      <c r="JB4" s="178"/>
      <c r="JC4" s="178"/>
      <c r="JD4" s="178"/>
      <c r="JE4" s="178"/>
      <c r="JF4" s="178"/>
      <c r="JG4" s="178"/>
      <c r="JH4" s="178"/>
      <c r="JI4" s="178"/>
      <c r="JJ4" s="178"/>
      <c r="JK4" s="178"/>
      <c r="JL4" s="178"/>
      <c r="JM4" s="178"/>
      <c r="JN4" s="178"/>
      <c r="JO4" s="178"/>
      <c r="JP4" s="178"/>
      <c r="JQ4" s="178"/>
      <c r="JR4" s="178"/>
      <c r="JS4" s="178"/>
      <c r="JT4" s="178"/>
      <c r="JU4" s="178"/>
      <c r="JV4" s="178"/>
      <c r="JW4" s="178"/>
      <c r="JX4" s="178"/>
      <c r="JY4" s="178"/>
      <c r="JZ4" s="178"/>
      <c r="KA4" s="178"/>
      <c r="KB4" s="178"/>
      <c r="KC4" s="178"/>
      <c r="KD4" s="178"/>
      <c r="KE4" s="178"/>
      <c r="KF4" s="178"/>
      <c r="KG4" s="178"/>
      <c r="KH4" s="178"/>
      <c r="KI4" s="178"/>
      <c r="KJ4" s="178"/>
      <c r="KK4" s="178"/>
      <c r="KL4" s="178"/>
      <c r="KM4" s="178"/>
      <c r="KN4" s="178"/>
      <c r="KO4" s="178"/>
      <c r="KP4" s="178"/>
      <c r="KQ4" s="178"/>
      <c r="KR4" s="178"/>
      <c r="KS4" s="178"/>
      <c r="KT4" s="178"/>
      <c r="KU4" s="178"/>
      <c r="KV4" s="178"/>
      <c r="KW4" s="178"/>
      <c r="KX4" s="178"/>
      <c r="KY4" s="178"/>
      <c r="KZ4" s="178"/>
      <c r="LA4" s="178"/>
      <c r="LB4" s="178"/>
      <c r="LC4" s="178"/>
      <c r="LD4" s="178"/>
      <c r="LE4" s="178"/>
      <c r="LF4" s="178"/>
      <c r="LG4" s="178"/>
      <c r="LH4" s="178"/>
      <c r="LI4" s="178"/>
      <c r="LJ4" s="178"/>
      <c r="LK4" s="178"/>
      <c r="LL4" s="178"/>
      <c r="LM4" s="178"/>
      <c r="LN4" s="178"/>
      <c r="LO4" s="178"/>
      <c r="LP4" s="178"/>
      <c r="LQ4" s="178"/>
      <c r="LR4" s="178"/>
      <c r="LS4" s="178"/>
      <c r="LT4" s="178"/>
      <c r="LU4" s="178"/>
      <c r="LV4" s="178"/>
      <c r="LW4" s="178"/>
      <c r="LX4" s="178"/>
      <c r="LY4" s="178"/>
      <c r="LZ4" s="178"/>
      <c r="MA4" s="178"/>
      <c r="MB4" s="178"/>
      <c r="MC4" s="178"/>
      <c r="MD4" s="178"/>
      <c r="ME4" s="178"/>
      <c r="MF4" s="178"/>
      <c r="MG4" s="178"/>
      <c r="MH4" s="178"/>
      <c r="MI4" s="178"/>
      <c r="MJ4" s="178"/>
      <c r="MK4" s="178"/>
      <c r="ML4" s="178"/>
      <c r="MM4" s="178"/>
      <c r="MN4" s="178"/>
      <c r="MO4" s="178"/>
      <c r="MP4" s="178"/>
      <c r="MQ4" s="178"/>
      <c r="MR4" s="178"/>
      <c r="MS4" s="178"/>
      <c r="MT4" s="178"/>
      <c r="MU4" s="178"/>
      <c r="MV4" s="178"/>
      <c r="MW4" s="178"/>
      <c r="MX4" s="178"/>
      <c r="MY4" s="178"/>
      <c r="MZ4" s="178"/>
      <c r="NA4" s="178"/>
      <c r="NB4" s="178"/>
      <c r="NC4" s="178"/>
      <c r="ND4" s="178"/>
      <c r="NE4" s="178"/>
      <c r="NF4" s="178"/>
      <c r="NG4" s="178"/>
      <c r="NH4" s="178"/>
      <c r="NI4" s="178"/>
      <c r="NJ4" s="178"/>
      <c r="NK4" s="178"/>
      <c r="NL4" s="178"/>
      <c r="NM4" s="178"/>
      <c r="NN4" s="178"/>
      <c r="NO4" s="178"/>
      <c r="NP4" s="178"/>
      <c r="NQ4" s="178"/>
      <c r="NR4" s="178"/>
      <c r="NS4" s="178"/>
      <c r="NT4" s="178"/>
      <c r="NU4" s="178"/>
      <c r="NV4" s="178"/>
      <c r="NW4" s="178"/>
      <c r="NX4" s="178"/>
      <c r="NY4" s="178"/>
      <c r="NZ4" s="178"/>
      <c r="OA4" s="178"/>
      <c r="OB4" s="178"/>
      <c r="OC4" s="178"/>
      <c r="OD4" s="178"/>
      <c r="OE4" s="178"/>
      <c r="OF4" s="178"/>
      <c r="OG4" s="178"/>
      <c r="OH4" s="178"/>
      <c r="OI4" s="178"/>
      <c r="OJ4" s="178"/>
      <c r="OK4" s="178"/>
      <c r="OL4" s="178"/>
      <c r="OM4" s="178"/>
      <c r="ON4" s="178"/>
      <c r="OO4" s="178"/>
      <c r="OP4" s="178"/>
      <c r="OQ4" s="178"/>
      <c r="OR4" s="178"/>
      <c r="OS4" s="178"/>
      <c r="OT4" s="178"/>
      <c r="OU4" s="178"/>
      <c r="OV4" s="178"/>
      <c r="OW4" s="178"/>
      <c r="OX4" s="178"/>
      <c r="OY4" s="178"/>
      <c r="OZ4" s="178"/>
      <c r="PA4" s="178"/>
      <c r="PB4" s="178"/>
      <c r="PC4" s="178"/>
      <c r="PD4" s="178"/>
      <c r="PE4" s="178"/>
      <c r="PF4" s="178"/>
      <c r="PG4" s="178"/>
      <c r="PH4" s="178"/>
      <c r="PI4" s="178"/>
      <c r="PJ4" s="178"/>
      <c r="PK4" s="178"/>
      <c r="PL4" s="178"/>
      <c r="PM4" s="178"/>
      <c r="PN4" s="178"/>
      <c r="PO4" s="178"/>
      <c r="PP4" s="178"/>
      <c r="PQ4" s="178"/>
      <c r="PR4" s="178"/>
      <c r="PS4" s="178"/>
      <c r="PT4" s="178"/>
      <c r="PU4" s="178"/>
      <c r="PV4" s="178"/>
      <c r="PW4" s="178"/>
      <c r="PX4" s="178"/>
      <c r="PY4" s="178"/>
      <c r="PZ4" s="178"/>
      <c r="QA4" s="178"/>
      <c r="QB4" s="178"/>
      <c r="QC4" s="178"/>
      <c r="QD4" s="178"/>
      <c r="QE4" s="178"/>
      <c r="QF4" s="178"/>
      <c r="QG4" s="178"/>
      <c r="QH4" s="178"/>
      <c r="QI4" s="178"/>
      <c r="QJ4" s="178"/>
      <c r="QK4" s="178"/>
      <c r="QL4" s="178"/>
      <c r="QM4" s="178"/>
      <c r="QN4" s="178"/>
      <c r="QO4" s="178"/>
      <c r="QP4" s="178"/>
      <c r="QQ4" s="178"/>
      <c r="QR4" s="178"/>
      <c r="QS4" s="178"/>
      <c r="QT4" s="178"/>
      <c r="QU4" s="178"/>
      <c r="QV4" s="178"/>
      <c r="QW4" s="178"/>
      <c r="QX4" s="178"/>
      <c r="QY4" s="178"/>
      <c r="QZ4" s="178"/>
      <c r="RA4" s="178"/>
      <c r="RB4" s="178"/>
      <c r="RC4" s="178"/>
      <c r="RD4" s="178"/>
      <c r="RE4" s="178"/>
      <c r="RF4" s="178"/>
      <c r="RG4" s="178"/>
      <c r="RH4" s="178"/>
      <c r="RI4" s="178"/>
      <c r="RJ4" s="178"/>
      <c r="RK4" s="178"/>
      <c r="RL4" s="178"/>
      <c r="RM4" s="178"/>
      <c r="RN4" s="178"/>
      <c r="RO4" s="178"/>
      <c r="RP4" s="178"/>
      <c r="RQ4" s="178"/>
      <c r="RR4" s="178"/>
      <c r="RS4" s="178"/>
      <c r="RT4" s="178"/>
      <c r="RU4" s="178"/>
      <c r="RV4" s="178"/>
      <c r="RW4" s="178"/>
      <c r="RX4" s="178"/>
      <c r="RY4" s="178"/>
      <c r="RZ4" s="178"/>
      <c r="SA4" s="178"/>
      <c r="SB4" s="178"/>
      <c r="SC4" s="178"/>
      <c r="SD4" s="178"/>
      <c r="SE4" s="178"/>
      <c r="SF4" s="178"/>
      <c r="SG4" s="178"/>
      <c r="SH4" s="178"/>
      <c r="SI4" s="178"/>
      <c r="SJ4" s="178"/>
      <c r="SK4" s="178"/>
      <c r="SL4" s="178"/>
      <c r="SM4" s="178"/>
      <c r="SN4" s="178"/>
      <c r="SO4" s="178"/>
      <c r="SP4" s="178"/>
      <c r="SQ4" s="178"/>
      <c r="SR4" s="178"/>
      <c r="SS4" s="178"/>
      <c r="ST4" s="178"/>
      <c r="SU4" s="178"/>
      <c r="SV4" s="178"/>
      <c r="SW4" s="178"/>
      <c r="SX4" s="178"/>
      <c r="SY4" s="178"/>
      <c r="SZ4" s="178"/>
      <c r="TA4" s="178"/>
      <c r="TB4" s="178"/>
      <c r="TC4" s="178"/>
      <c r="TD4" s="178"/>
      <c r="TE4" s="178"/>
      <c r="TF4" s="178"/>
      <c r="TG4" s="178"/>
      <c r="TH4" s="178"/>
      <c r="TI4" s="178"/>
      <c r="TJ4" s="178"/>
      <c r="TK4" s="178"/>
      <c r="TL4" s="178"/>
      <c r="TM4" s="178"/>
      <c r="TN4" s="178"/>
      <c r="TO4" s="178"/>
      <c r="TP4" s="178"/>
      <c r="TQ4" s="178"/>
      <c r="TR4" s="178"/>
      <c r="TS4" s="178"/>
      <c r="TT4" s="178"/>
      <c r="TU4" s="178"/>
      <c r="TV4" s="178"/>
      <c r="TW4" s="178"/>
      <c r="TX4" s="178"/>
      <c r="TY4" s="178"/>
      <c r="TZ4" s="178"/>
      <c r="UA4" s="178"/>
      <c r="UB4" s="178"/>
      <c r="UC4" s="178"/>
      <c r="UD4" s="178"/>
      <c r="UE4" s="178"/>
      <c r="UF4" s="178"/>
      <c r="UG4" s="178"/>
      <c r="UH4" s="178"/>
      <c r="UI4" s="178"/>
      <c r="UJ4" s="178"/>
      <c r="UK4" s="178"/>
      <c r="UL4" s="178"/>
      <c r="UM4" s="178"/>
      <c r="UN4" s="178"/>
      <c r="UO4" s="178"/>
      <c r="UP4" s="178"/>
      <c r="UQ4" s="178"/>
      <c r="UR4" s="178"/>
      <c r="US4" s="178"/>
      <c r="UT4" s="178"/>
      <c r="UU4" s="178"/>
      <c r="UV4" s="178"/>
      <c r="UW4" s="178"/>
      <c r="UX4" s="178"/>
      <c r="UY4" s="178"/>
      <c r="UZ4" s="178"/>
      <c r="VA4" s="178"/>
      <c r="VB4" s="178"/>
      <c r="VC4" s="178"/>
      <c r="VD4" s="178"/>
      <c r="VE4" s="178"/>
      <c r="VF4" s="178"/>
      <c r="VG4" s="178"/>
      <c r="VH4" s="178"/>
      <c r="VI4" s="178"/>
      <c r="VJ4" s="178"/>
      <c r="VK4" s="178"/>
      <c r="VL4" s="178"/>
      <c r="VM4" s="178"/>
      <c r="VN4" s="178"/>
      <c r="VO4" s="178"/>
      <c r="VP4" s="178"/>
      <c r="VQ4" s="178"/>
      <c r="VR4" s="178"/>
      <c r="VS4" s="178"/>
      <c r="VT4" s="178"/>
      <c r="VU4" s="178"/>
      <c r="VV4" s="178"/>
      <c r="VW4" s="178"/>
      <c r="VX4" s="178"/>
      <c r="VY4" s="178"/>
      <c r="VZ4" s="178"/>
      <c r="WA4" s="178"/>
      <c r="WB4" s="178"/>
      <c r="WC4" s="178"/>
      <c r="WD4" s="178"/>
      <c r="WE4" s="178"/>
      <c r="WF4" s="178"/>
      <c r="WG4" s="178"/>
      <c r="WH4" s="178"/>
      <c r="WI4" s="178"/>
      <c r="WJ4" s="178"/>
      <c r="WK4" s="178"/>
      <c r="WL4" s="178"/>
      <c r="WM4" s="178"/>
      <c r="WN4" s="178"/>
      <c r="WO4" s="178"/>
      <c r="WP4" s="178"/>
      <c r="WQ4" s="178"/>
      <c r="WR4" s="178"/>
      <c r="WS4" s="178"/>
      <c r="WT4" s="178"/>
      <c r="WU4" s="178"/>
      <c r="WV4" s="178"/>
      <c r="WW4" s="178"/>
      <c r="WX4" s="178"/>
      <c r="WY4" s="178"/>
      <c r="WZ4" s="178"/>
      <c r="XA4" s="178"/>
      <c r="XB4" s="178"/>
      <c r="XC4" s="178"/>
      <c r="XD4" s="178"/>
      <c r="XE4" s="178"/>
      <c r="XF4" s="178"/>
      <c r="XG4" s="178"/>
      <c r="XH4" s="178"/>
      <c r="XI4" s="178"/>
      <c r="XJ4" s="178"/>
      <c r="XK4" s="178"/>
      <c r="XL4" s="178"/>
      <c r="XM4" s="178"/>
      <c r="XN4" s="178"/>
      <c r="XO4" s="178"/>
      <c r="XP4" s="178"/>
      <c r="XQ4" s="178"/>
      <c r="XR4" s="178"/>
      <c r="XS4" s="178"/>
      <c r="XT4" s="178"/>
      <c r="XU4" s="178"/>
      <c r="XV4" s="178"/>
      <c r="XW4" s="178"/>
      <c r="XX4" s="178"/>
      <c r="XY4" s="178"/>
      <c r="XZ4" s="178"/>
      <c r="YA4" s="178"/>
      <c r="YB4" s="178"/>
      <c r="YC4" s="178"/>
      <c r="YD4" s="178"/>
      <c r="YE4" s="178"/>
      <c r="YF4" s="178"/>
      <c r="YG4" s="178"/>
      <c r="YH4" s="178"/>
      <c r="YI4" s="178"/>
      <c r="YJ4" s="178"/>
      <c r="YK4" s="178"/>
      <c r="YL4" s="178"/>
      <c r="YM4" s="178"/>
      <c r="YN4" s="178"/>
      <c r="YO4" s="178"/>
      <c r="YP4" s="178"/>
      <c r="YQ4" s="178"/>
      <c r="YR4" s="178"/>
      <c r="YS4" s="178"/>
      <c r="YT4" s="178"/>
      <c r="YU4" s="178"/>
      <c r="YV4" s="178"/>
      <c r="YW4" s="178"/>
      <c r="YX4" s="178"/>
      <c r="YY4" s="178"/>
      <c r="YZ4" s="178"/>
      <c r="ZA4" s="178"/>
      <c r="ZB4" s="178"/>
      <c r="ZC4" s="178"/>
      <c r="ZD4" s="178"/>
      <c r="ZE4" s="178"/>
      <c r="ZF4" s="178"/>
      <c r="ZG4" s="178"/>
      <c r="ZH4" s="178"/>
      <c r="ZI4" s="178"/>
      <c r="ZJ4" s="178"/>
      <c r="ZK4" s="178"/>
      <c r="ZL4" s="178"/>
      <c r="ZM4" s="178"/>
      <c r="ZN4" s="178"/>
      <c r="ZO4" s="178"/>
      <c r="ZP4" s="178"/>
      <c r="ZQ4" s="178"/>
      <c r="ZR4" s="178"/>
      <c r="ZS4" s="178"/>
      <c r="ZT4" s="178"/>
      <c r="ZU4" s="178"/>
      <c r="ZV4" s="178"/>
      <c r="ZW4" s="178"/>
      <c r="ZX4" s="178"/>
      <c r="ZY4" s="178"/>
      <c r="ZZ4" s="178"/>
      <c r="AAA4" s="178"/>
      <c r="AAB4" s="178"/>
      <c r="AAC4" s="178"/>
      <c r="AAD4" s="178"/>
      <c r="AAE4" s="178"/>
      <c r="AAF4" s="178"/>
      <c r="AAG4" s="178"/>
      <c r="AAH4" s="178"/>
      <c r="AAI4" s="178"/>
      <c r="AAJ4" s="178"/>
      <c r="AAK4" s="178"/>
      <c r="AAL4" s="178"/>
      <c r="AAM4" s="178"/>
      <c r="AAN4" s="178"/>
      <c r="AAO4" s="178"/>
      <c r="AAP4" s="178"/>
      <c r="AAQ4" s="178"/>
      <c r="AAR4" s="178"/>
      <c r="AAS4" s="178"/>
      <c r="AAT4" s="178"/>
      <c r="AAU4" s="178"/>
      <c r="AAV4" s="178"/>
      <c r="AAW4" s="178"/>
      <c r="AAX4" s="178"/>
      <c r="AAY4" s="178"/>
      <c r="AAZ4" s="178"/>
      <c r="ABA4" s="178"/>
      <c r="ABB4" s="178"/>
      <c r="ABC4" s="178"/>
      <c r="ABD4" s="178"/>
      <c r="ABE4" s="178"/>
      <c r="ABF4" s="178"/>
      <c r="ABG4" s="178"/>
      <c r="ABH4" s="178"/>
      <c r="ABI4" s="178"/>
      <c r="ABJ4" s="178"/>
      <c r="ABK4" s="178"/>
      <c r="ABL4" s="178"/>
      <c r="ABM4" s="178"/>
      <c r="ABN4" s="178"/>
      <c r="ABO4" s="178"/>
      <c r="ABP4" s="178"/>
      <c r="ABQ4" s="178"/>
      <c r="ABR4" s="178"/>
      <c r="ABS4" s="178"/>
      <c r="ABT4" s="178"/>
      <c r="ABU4" s="178"/>
      <c r="ABV4" s="178"/>
      <c r="ABW4" s="178"/>
      <c r="ABX4" s="178"/>
      <c r="ABY4" s="178"/>
      <c r="ABZ4" s="178"/>
      <c r="ACA4" s="178"/>
      <c r="ACB4" s="178"/>
      <c r="ACC4" s="178"/>
      <c r="ACD4" s="178"/>
      <c r="ACE4" s="178"/>
      <c r="ACF4" s="178"/>
      <c r="ACG4" s="178"/>
      <c r="ACH4" s="178"/>
      <c r="ACI4" s="178"/>
      <c r="ACJ4" s="178"/>
      <c r="ACK4" s="178"/>
      <c r="ACL4" s="178"/>
      <c r="ACM4" s="178"/>
      <c r="ACN4" s="178"/>
      <c r="ACO4" s="178"/>
      <c r="ACP4" s="178"/>
      <c r="ACQ4" s="178"/>
      <c r="ACR4" s="178"/>
      <c r="ACS4" s="178"/>
      <c r="ACT4" s="178"/>
      <c r="ACU4" s="178"/>
      <c r="ACV4" s="178"/>
      <c r="ACW4" s="178"/>
      <c r="ACX4" s="178"/>
      <c r="ACY4" s="178"/>
      <c r="ACZ4" s="178"/>
      <c r="ADA4" s="178"/>
      <c r="ADB4" s="178"/>
      <c r="ADC4" s="178"/>
      <c r="ADD4" s="178"/>
      <c r="ADE4" s="178"/>
      <c r="ADF4" s="178"/>
      <c r="ADG4" s="178"/>
      <c r="ADH4" s="178"/>
      <c r="ADI4" s="178"/>
      <c r="ADJ4" s="178"/>
      <c r="ADK4" s="178"/>
      <c r="ADL4" s="178"/>
      <c r="ADM4" s="178"/>
      <c r="ADN4" s="178"/>
      <c r="ADO4" s="178"/>
      <c r="ADP4" s="178"/>
      <c r="ADQ4" s="178"/>
      <c r="ADR4" s="178"/>
      <c r="ADS4" s="178"/>
      <c r="ADT4" s="178"/>
      <c r="ADU4" s="178"/>
      <c r="ADV4" s="178"/>
      <c r="ADW4" s="178"/>
      <c r="ADX4" s="178"/>
      <c r="ADY4" s="178"/>
      <c r="ADZ4" s="178"/>
      <c r="AEA4" s="178"/>
      <c r="AEB4" s="178"/>
      <c r="AEC4" s="178"/>
      <c r="AED4" s="178"/>
      <c r="AEE4" s="178"/>
      <c r="AEF4" s="178"/>
      <c r="AEG4" s="178"/>
      <c r="AEH4" s="178"/>
      <c r="AEI4" s="178"/>
      <c r="AEJ4" s="178"/>
      <c r="AEK4" s="178"/>
      <c r="AEL4" s="178"/>
      <c r="AEM4" s="178"/>
      <c r="AEN4" s="178"/>
      <c r="AEO4" s="178"/>
      <c r="AEP4" s="178"/>
      <c r="AEQ4" s="178"/>
      <c r="AER4" s="178"/>
      <c r="AES4" s="178"/>
      <c r="AET4" s="178"/>
      <c r="AEU4" s="178"/>
      <c r="AEV4" s="178"/>
      <c r="AEW4" s="178"/>
      <c r="AEX4" s="178"/>
      <c r="AEY4" s="178"/>
      <c r="AEZ4" s="178"/>
      <c r="AFA4" s="178"/>
      <c r="AFB4" s="178"/>
      <c r="AFC4" s="178"/>
      <c r="AFD4" s="178"/>
      <c r="AFE4" s="178"/>
      <c r="AFF4" s="178"/>
      <c r="AFG4" s="178"/>
      <c r="AFH4" s="178"/>
      <c r="AFI4" s="178"/>
      <c r="AFJ4" s="178"/>
      <c r="AFK4" s="178"/>
      <c r="AFL4" s="178"/>
      <c r="AFM4" s="178"/>
      <c r="AFN4" s="178"/>
      <c r="AFO4" s="178"/>
      <c r="AFP4" s="178"/>
      <c r="AFQ4" s="178"/>
      <c r="AFR4" s="178"/>
      <c r="AFS4" s="178"/>
      <c r="AFT4" s="178"/>
      <c r="AFU4" s="178"/>
      <c r="AFV4" s="178"/>
      <c r="AFW4" s="178"/>
      <c r="AFX4" s="178"/>
      <c r="AFY4" s="178"/>
      <c r="AFZ4" s="178"/>
      <c r="AGA4" s="178"/>
      <c r="AGB4" s="178"/>
      <c r="AGC4" s="178"/>
      <c r="AGD4" s="178"/>
      <c r="AGE4" s="178"/>
      <c r="AGF4" s="178"/>
      <c r="AGG4" s="178"/>
      <c r="AGH4" s="178"/>
      <c r="AGI4" s="178"/>
      <c r="AGJ4" s="178"/>
      <c r="AGK4" s="178"/>
      <c r="AGL4" s="178"/>
      <c r="AGM4" s="178"/>
      <c r="AGN4" s="178"/>
      <c r="AGO4" s="178"/>
      <c r="AGP4" s="178"/>
      <c r="AGQ4" s="178"/>
      <c r="AGR4" s="178"/>
      <c r="AGS4" s="178"/>
      <c r="AGT4" s="178"/>
      <c r="AGU4" s="178"/>
      <c r="AGV4" s="178"/>
      <c r="AGW4" s="178"/>
      <c r="AGX4" s="178"/>
      <c r="AGY4" s="178"/>
      <c r="AGZ4" s="178"/>
      <c r="AHA4" s="178"/>
      <c r="AHB4" s="178"/>
      <c r="AHC4" s="178"/>
      <c r="AHD4" s="178"/>
      <c r="AHE4" s="178"/>
      <c r="AHF4" s="178"/>
      <c r="AHG4" s="178"/>
      <c r="AHH4" s="178"/>
      <c r="AHI4" s="178"/>
      <c r="AHJ4" s="178"/>
      <c r="AHK4" s="178"/>
      <c r="AHL4" s="178"/>
      <c r="AHM4" s="178"/>
      <c r="AHN4" s="178"/>
      <c r="AHO4" s="178"/>
      <c r="AHP4" s="178"/>
      <c r="AHQ4" s="178"/>
      <c r="AHR4" s="178"/>
      <c r="AHS4" s="178"/>
      <c r="AHT4" s="178"/>
      <c r="AHU4" s="178"/>
      <c r="AHV4" s="178"/>
      <c r="AHW4" s="178"/>
      <c r="AHX4" s="178"/>
      <c r="AHY4" s="178"/>
      <c r="AHZ4" s="178"/>
      <c r="AIA4" s="178"/>
      <c r="AIB4" s="178"/>
      <c r="AIC4" s="178"/>
      <c r="AID4" s="178"/>
      <c r="AIE4" s="178"/>
      <c r="AIF4" s="178"/>
      <c r="AIG4" s="178"/>
      <c r="AIH4" s="178"/>
      <c r="AII4" s="178"/>
      <c r="AIJ4" s="178"/>
      <c r="AIK4" s="178"/>
      <c r="AIL4" s="178"/>
      <c r="AIM4" s="178"/>
      <c r="AIN4" s="178"/>
      <c r="AIO4" s="178"/>
      <c r="AIP4" s="178"/>
      <c r="AIQ4" s="178"/>
      <c r="AIR4" s="178"/>
      <c r="AIS4" s="178"/>
      <c r="AIT4" s="178"/>
      <c r="AIU4" s="178"/>
      <c r="AIV4" s="178"/>
      <c r="AIW4" s="178"/>
      <c r="AIX4" s="178"/>
      <c r="AIY4" s="178"/>
      <c r="AIZ4" s="178"/>
      <c r="AJA4" s="178"/>
      <c r="AJB4" s="178"/>
      <c r="AJC4" s="178"/>
      <c r="AJD4" s="178"/>
      <c r="AJE4" s="178"/>
      <c r="AJF4" s="178"/>
      <c r="AJG4" s="178"/>
      <c r="AJH4" s="178"/>
      <c r="AJI4" s="178"/>
      <c r="AJJ4" s="178"/>
      <c r="AJK4" s="178"/>
      <c r="AJL4" s="178"/>
      <c r="AJM4" s="178"/>
      <c r="AJN4" s="178"/>
      <c r="AJO4" s="178"/>
      <c r="AJP4" s="178"/>
      <c r="AJQ4" s="178"/>
      <c r="AJR4" s="178"/>
      <c r="AJS4" s="178"/>
      <c r="AJT4" s="178"/>
      <c r="AJU4" s="178"/>
      <c r="AJV4" s="178"/>
      <c r="AJW4" s="178"/>
      <c r="AJX4" s="178"/>
      <c r="AJY4" s="178"/>
      <c r="AJZ4" s="178"/>
      <c r="AKA4" s="178"/>
      <c r="AKB4" s="178"/>
      <c r="AKC4" s="178"/>
      <c r="AKD4" s="178"/>
      <c r="AKE4" s="178"/>
      <c r="AKF4" s="178"/>
      <c r="AKG4" s="178"/>
      <c r="AKH4" s="178"/>
      <c r="AKI4" s="178"/>
      <c r="AKJ4" s="178"/>
      <c r="AKK4" s="178"/>
      <c r="AKL4" s="178"/>
      <c r="AKM4" s="178"/>
      <c r="AKN4" s="178"/>
      <c r="AKO4" s="178"/>
      <c r="AKP4" s="178"/>
      <c r="AKQ4" s="178"/>
      <c r="AKR4" s="178"/>
      <c r="AKS4" s="178"/>
      <c r="AKT4" s="178"/>
      <c r="AKU4" s="178"/>
      <c r="AKV4" s="178"/>
      <c r="AKW4" s="178"/>
      <c r="AKX4" s="178"/>
      <c r="AKY4" s="178"/>
      <c r="AKZ4" s="178"/>
      <c r="ALA4" s="178"/>
      <c r="ALB4" s="178"/>
      <c r="ALC4" s="178"/>
      <c r="ALD4" s="178"/>
      <c r="ALE4" s="178"/>
      <c r="ALF4" s="178"/>
      <c r="ALG4" s="178"/>
      <c r="ALH4" s="178"/>
      <c r="ALI4" s="178"/>
      <c r="ALJ4" s="178"/>
      <c r="ALK4" s="178"/>
      <c r="ALL4" s="178"/>
      <c r="ALM4" s="178"/>
      <c r="ALN4" s="178"/>
      <c r="ALO4" s="178"/>
      <c r="ALP4" s="178"/>
      <c r="ALQ4" s="178"/>
      <c r="ALR4" s="178"/>
      <c r="ALS4" s="178"/>
      <c r="ALT4" s="178"/>
      <c r="ALU4" s="178"/>
      <c r="ALV4" s="178"/>
      <c r="ALW4" s="178"/>
      <c r="ALX4" s="178"/>
      <c r="ALY4" s="178"/>
      <c r="ALZ4" s="178"/>
      <c r="AMA4" s="178"/>
      <c r="AMB4" s="178"/>
      <c r="AMC4" s="178"/>
      <c r="AMD4" s="178"/>
      <c r="AME4" s="178"/>
      <c r="AMF4" s="178"/>
      <c r="AMG4" s="178"/>
      <c r="AMH4" s="178"/>
      <c r="AMI4" s="178"/>
      <c r="AMJ4" s="178"/>
      <c r="AMK4" s="178"/>
      <c r="AML4" s="178"/>
      <c r="AMM4" s="178"/>
      <c r="AMN4" s="178"/>
      <c r="AMO4" s="178"/>
      <c r="AMP4" s="178"/>
      <c r="AMQ4" s="178"/>
      <c r="AMR4" s="178"/>
      <c r="AMS4" s="178"/>
      <c r="AMT4" s="178"/>
      <c r="AMU4" s="178"/>
      <c r="AMV4" s="178"/>
      <c r="AMW4" s="178"/>
      <c r="AMX4" s="178"/>
      <c r="AMY4" s="178"/>
      <c r="AMZ4" s="178"/>
      <c r="ANA4" s="178"/>
      <c r="ANB4" s="178"/>
      <c r="ANC4" s="178"/>
      <c r="AND4" s="178"/>
      <c r="ANE4" s="178"/>
      <c r="ANF4" s="178"/>
      <c r="ANG4" s="178"/>
      <c r="ANH4" s="178"/>
      <c r="ANI4" s="178"/>
      <c r="ANJ4" s="178"/>
      <c r="ANK4" s="178"/>
      <c r="ANL4" s="178"/>
      <c r="ANM4" s="178"/>
      <c r="ANN4" s="178"/>
      <c r="ANO4" s="178"/>
      <c r="ANP4" s="178"/>
      <c r="ANQ4" s="178"/>
      <c r="ANR4" s="178"/>
      <c r="ANS4" s="178"/>
      <c r="ANT4" s="178"/>
      <c r="ANU4" s="178"/>
      <c r="ANV4" s="178"/>
      <c r="ANW4" s="178"/>
      <c r="ANX4" s="178"/>
      <c r="ANY4" s="178"/>
      <c r="ANZ4" s="178"/>
      <c r="AOA4" s="178"/>
      <c r="AOB4" s="178"/>
      <c r="AOC4" s="178"/>
      <c r="AOD4" s="178"/>
      <c r="AOE4" s="178"/>
      <c r="AOF4" s="178"/>
      <c r="AOG4" s="178"/>
      <c r="AOH4" s="178"/>
      <c r="AOI4" s="178"/>
      <c r="AOJ4" s="178"/>
      <c r="AOK4" s="178"/>
      <c r="AOL4" s="178"/>
      <c r="AOM4" s="178"/>
      <c r="AON4" s="178"/>
      <c r="AOO4" s="178"/>
      <c r="AOP4" s="178"/>
      <c r="AOQ4" s="178"/>
      <c r="AOR4" s="178"/>
      <c r="AOS4" s="178"/>
      <c r="AOT4" s="178"/>
      <c r="AOU4" s="178"/>
      <c r="AOV4" s="178"/>
      <c r="AOW4" s="178"/>
      <c r="AOX4" s="178"/>
      <c r="AOY4" s="178"/>
      <c r="AOZ4" s="178"/>
      <c r="APA4" s="178"/>
      <c r="APB4" s="178"/>
      <c r="APC4" s="178"/>
      <c r="APD4" s="178"/>
      <c r="APE4" s="178"/>
      <c r="APF4" s="178"/>
      <c r="APG4" s="178"/>
      <c r="APH4" s="178"/>
      <c r="API4" s="178"/>
      <c r="APJ4" s="178"/>
      <c r="APK4" s="178"/>
      <c r="APL4" s="178"/>
      <c r="APM4" s="178"/>
      <c r="APN4" s="178"/>
      <c r="APO4" s="178"/>
      <c r="APP4" s="178"/>
      <c r="APQ4" s="178"/>
      <c r="APR4" s="178"/>
      <c r="APS4" s="178"/>
      <c r="APT4" s="178"/>
      <c r="APU4" s="178"/>
      <c r="APV4" s="178"/>
      <c r="APW4" s="178"/>
      <c r="APX4" s="178"/>
      <c r="APY4" s="178"/>
      <c r="APZ4" s="178"/>
      <c r="AQA4" s="178"/>
      <c r="AQB4" s="178"/>
      <c r="AQC4" s="178"/>
      <c r="AQD4" s="178"/>
      <c r="AQE4" s="178"/>
      <c r="AQF4" s="178"/>
      <c r="AQG4" s="178"/>
      <c r="AQH4" s="178"/>
    </row>
    <row r="5" spans="1:1126" s="235" customFormat="1" ht="16.95" customHeight="1" x14ac:dyDescent="0.25">
      <c r="A5" s="236" t="s">
        <v>29</v>
      </c>
      <c r="B5" s="237">
        <f>'SSA Info'!B6</f>
        <v>0</v>
      </c>
      <c r="C5" s="238">
        <f>B5</f>
        <v>0</v>
      </c>
      <c r="D5" s="238">
        <f t="shared" ref="D5:M5" si="0">C5</f>
        <v>0</v>
      </c>
      <c r="E5" s="238">
        <f t="shared" si="0"/>
        <v>0</v>
      </c>
      <c r="F5" s="238">
        <f t="shared" si="0"/>
        <v>0</v>
      </c>
      <c r="G5" s="238">
        <f t="shared" si="0"/>
        <v>0</v>
      </c>
      <c r="H5" s="238">
        <f t="shared" si="0"/>
        <v>0</v>
      </c>
      <c r="I5" s="238">
        <f t="shared" si="0"/>
        <v>0</v>
      </c>
      <c r="J5" s="238">
        <f t="shared" si="0"/>
        <v>0</v>
      </c>
      <c r="K5" s="238">
        <f t="shared" si="0"/>
        <v>0</v>
      </c>
      <c r="L5" s="238">
        <f t="shared" si="0"/>
        <v>0</v>
      </c>
      <c r="M5" s="238">
        <f t="shared" si="0"/>
        <v>0</v>
      </c>
      <c r="N5" s="233"/>
      <c r="O5" s="238">
        <f>'SSA Info'!B6</f>
        <v>0</v>
      </c>
      <c r="P5" s="238">
        <f>O5</f>
        <v>0</v>
      </c>
      <c r="Q5" s="238">
        <f t="shared" ref="Q5:Z5" si="1">P5</f>
        <v>0</v>
      </c>
      <c r="R5" s="238">
        <f t="shared" si="1"/>
        <v>0</v>
      </c>
      <c r="S5" s="238">
        <f t="shared" si="1"/>
        <v>0</v>
      </c>
      <c r="T5" s="238">
        <f t="shared" si="1"/>
        <v>0</v>
      </c>
      <c r="U5" s="238">
        <f t="shared" si="1"/>
        <v>0</v>
      </c>
      <c r="V5" s="238">
        <f t="shared" si="1"/>
        <v>0</v>
      </c>
      <c r="W5" s="238">
        <f t="shared" si="1"/>
        <v>0</v>
      </c>
      <c r="X5" s="238">
        <f t="shared" si="1"/>
        <v>0</v>
      </c>
      <c r="Y5" s="238">
        <f t="shared" si="1"/>
        <v>0</v>
      </c>
      <c r="Z5" s="238">
        <f t="shared" si="1"/>
        <v>0</v>
      </c>
      <c r="AA5" s="5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8"/>
      <c r="CL5" s="178"/>
      <c r="CM5" s="178"/>
      <c r="CN5" s="178"/>
      <c r="CO5" s="178"/>
      <c r="CP5" s="178"/>
      <c r="CQ5" s="178"/>
      <c r="CR5" s="178"/>
      <c r="CS5" s="178"/>
      <c r="CT5" s="178"/>
      <c r="CU5" s="178"/>
      <c r="CV5" s="178"/>
      <c r="CW5" s="178"/>
      <c r="CX5" s="178"/>
      <c r="CY5" s="178"/>
      <c r="CZ5" s="178"/>
      <c r="DA5" s="178"/>
      <c r="DB5" s="178"/>
      <c r="DC5" s="178"/>
      <c r="DD5" s="178"/>
      <c r="DE5" s="178"/>
      <c r="DF5" s="178"/>
      <c r="DG5" s="178"/>
      <c r="DH5" s="178"/>
      <c r="DI5" s="178"/>
      <c r="DJ5" s="178"/>
      <c r="DK5" s="178"/>
      <c r="DL5" s="178"/>
      <c r="DM5" s="178"/>
      <c r="DN5" s="178"/>
      <c r="DO5" s="178"/>
      <c r="DP5" s="178"/>
      <c r="DQ5" s="178"/>
      <c r="DR5" s="178"/>
      <c r="DS5" s="178"/>
      <c r="DT5" s="178"/>
      <c r="DU5" s="178"/>
      <c r="DV5" s="178"/>
      <c r="DW5" s="178"/>
      <c r="DX5" s="178"/>
      <c r="DY5" s="178"/>
      <c r="DZ5" s="178"/>
      <c r="EA5" s="178"/>
      <c r="EB5" s="178"/>
      <c r="EC5" s="178"/>
      <c r="ED5" s="178"/>
      <c r="EE5" s="178"/>
      <c r="EF5" s="178"/>
      <c r="EG5" s="178"/>
      <c r="EH5" s="178"/>
      <c r="EI5" s="178"/>
      <c r="EJ5" s="178"/>
      <c r="EK5" s="178"/>
      <c r="EL5" s="178"/>
      <c r="EM5" s="178"/>
      <c r="EN5" s="178"/>
      <c r="EO5" s="178"/>
      <c r="EP5" s="178"/>
      <c r="EQ5" s="178"/>
      <c r="ER5" s="178"/>
      <c r="ES5" s="178"/>
      <c r="ET5" s="178"/>
      <c r="EU5" s="178"/>
      <c r="EV5" s="178"/>
      <c r="EW5" s="178"/>
      <c r="EX5" s="178"/>
      <c r="EY5" s="178"/>
      <c r="EZ5" s="178"/>
      <c r="FA5" s="178"/>
      <c r="FB5" s="178"/>
      <c r="FC5" s="178"/>
      <c r="FD5" s="178"/>
      <c r="FE5" s="178"/>
      <c r="FF5" s="178"/>
      <c r="FG5" s="178"/>
      <c r="FH5" s="178"/>
      <c r="FI5" s="178"/>
      <c r="FJ5" s="178"/>
      <c r="FK5" s="178"/>
      <c r="FL5" s="178"/>
      <c r="FM5" s="178"/>
      <c r="FN5" s="178"/>
      <c r="FO5" s="178"/>
      <c r="FP5" s="178"/>
      <c r="FQ5" s="178"/>
      <c r="FR5" s="178"/>
      <c r="FS5" s="178"/>
      <c r="FT5" s="178"/>
      <c r="FU5" s="178"/>
      <c r="FV5" s="178"/>
      <c r="FW5" s="178"/>
      <c r="FX5" s="178"/>
      <c r="FY5" s="178"/>
      <c r="FZ5" s="178"/>
      <c r="GA5" s="178"/>
      <c r="GB5" s="178"/>
      <c r="GC5" s="178"/>
      <c r="GD5" s="178"/>
      <c r="GE5" s="178"/>
      <c r="GF5" s="178"/>
      <c r="GG5" s="178"/>
      <c r="GH5" s="178"/>
      <c r="GI5" s="178"/>
      <c r="GJ5" s="178"/>
      <c r="GK5" s="178"/>
      <c r="GL5" s="178"/>
      <c r="GM5" s="178"/>
      <c r="GN5" s="178"/>
      <c r="GO5" s="178"/>
      <c r="GP5" s="178"/>
      <c r="GQ5" s="178"/>
      <c r="GR5" s="178"/>
      <c r="GS5" s="178"/>
      <c r="GT5" s="178"/>
      <c r="GU5" s="178"/>
      <c r="GV5" s="178"/>
      <c r="GW5" s="178"/>
      <c r="GX5" s="178"/>
      <c r="GY5" s="178"/>
      <c r="GZ5" s="178"/>
      <c r="HA5" s="178"/>
      <c r="HB5" s="178"/>
      <c r="HC5" s="178"/>
      <c r="HD5" s="178"/>
      <c r="HE5" s="178"/>
      <c r="HF5" s="178"/>
      <c r="HG5" s="178"/>
      <c r="HH5" s="178"/>
      <c r="HI5" s="178"/>
      <c r="HJ5" s="178"/>
      <c r="HK5" s="178"/>
      <c r="HL5" s="178"/>
      <c r="HM5" s="178"/>
      <c r="HN5" s="178"/>
      <c r="HO5" s="178"/>
      <c r="HP5" s="178"/>
      <c r="HQ5" s="178"/>
      <c r="HR5" s="178"/>
      <c r="HS5" s="178"/>
      <c r="HT5" s="178"/>
      <c r="HU5" s="178"/>
      <c r="HV5" s="178"/>
      <c r="HW5" s="178"/>
      <c r="HX5" s="178"/>
      <c r="HY5" s="178"/>
      <c r="HZ5" s="178"/>
      <c r="IA5" s="178"/>
      <c r="IB5" s="178"/>
      <c r="IC5" s="178"/>
      <c r="ID5" s="178"/>
      <c r="IE5" s="178"/>
      <c r="IF5" s="178"/>
      <c r="IG5" s="178"/>
      <c r="IH5" s="178"/>
      <c r="II5" s="178"/>
      <c r="IJ5" s="178"/>
      <c r="IK5" s="178"/>
      <c r="IL5" s="178"/>
      <c r="IM5" s="178"/>
      <c r="IN5" s="178"/>
      <c r="IO5" s="178"/>
      <c r="IP5" s="178"/>
      <c r="IQ5" s="178"/>
      <c r="IR5" s="178"/>
      <c r="IS5" s="178"/>
      <c r="IT5" s="178"/>
      <c r="IU5" s="178"/>
      <c r="IV5" s="178"/>
      <c r="IW5" s="178"/>
      <c r="IX5" s="178"/>
      <c r="IY5" s="178"/>
      <c r="IZ5" s="178"/>
      <c r="JA5" s="178"/>
      <c r="JB5" s="178"/>
      <c r="JC5" s="178"/>
      <c r="JD5" s="178"/>
      <c r="JE5" s="178"/>
      <c r="JF5" s="178"/>
      <c r="JG5" s="178"/>
      <c r="JH5" s="178"/>
      <c r="JI5" s="178"/>
      <c r="JJ5" s="178"/>
      <c r="JK5" s="178"/>
      <c r="JL5" s="178"/>
      <c r="JM5" s="178"/>
      <c r="JN5" s="178"/>
      <c r="JO5" s="178"/>
      <c r="JP5" s="178"/>
      <c r="JQ5" s="178"/>
      <c r="JR5" s="178"/>
      <c r="JS5" s="178"/>
      <c r="JT5" s="178"/>
      <c r="JU5" s="178"/>
      <c r="JV5" s="178"/>
      <c r="JW5" s="178"/>
      <c r="JX5" s="178"/>
      <c r="JY5" s="178"/>
      <c r="JZ5" s="178"/>
      <c r="KA5" s="178"/>
      <c r="KB5" s="178"/>
      <c r="KC5" s="178"/>
      <c r="KD5" s="178"/>
      <c r="KE5" s="178"/>
      <c r="KF5" s="178"/>
      <c r="KG5" s="178"/>
      <c r="KH5" s="178"/>
      <c r="KI5" s="178"/>
      <c r="KJ5" s="178"/>
      <c r="KK5" s="178"/>
      <c r="KL5" s="178"/>
      <c r="KM5" s="178"/>
      <c r="KN5" s="178"/>
      <c r="KO5" s="178"/>
      <c r="KP5" s="178"/>
      <c r="KQ5" s="178"/>
      <c r="KR5" s="178"/>
      <c r="KS5" s="178"/>
      <c r="KT5" s="178"/>
      <c r="KU5" s="178"/>
      <c r="KV5" s="178"/>
      <c r="KW5" s="178"/>
      <c r="KX5" s="178"/>
      <c r="KY5" s="178"/>
      <c r="KZ5" s="178"/>
      <c r="LA5" s="178"/>
      <c r="LB5" s="178"/>
      <c r="LC5" s="178"/>
      <c r="LD5" s="178"/>
      <c r="LE5" s="178"/>
      <c r="LF5" s="178"/>
      <c r="LG5" s="178"/>
      <c r="LH5" s="178"/>
      <c r="LI5" s="178"/>
      <c r="LJ5" s="178"/>
      <c r="LK5" s="178"/>
      <c r="LL5" s="178"/>
      <c r="LM5" s="178"/>
      <c r="LN5" s="178"/>
      <c r="LO5" s="178"/>
      <c r="LP5" s="178"/>
      <c r="LQ5" s="178"/>
      <c r="LR5" s="178"/>
      <c r="LS5" s="178"/>
      <c r="LT5" s="178"/>
      <c r="LU5" s="178"/>
      <c r="LV5" s="178"/>
      <c r="LW5" s="178"/>
      <c r="LX5" s="178"/>
      <c r="LY5" s="178"/>
      <c r="LZ5" s="178"/>
      <c r="MA5" s="178"/>
      <c r="MB5" s="178"/>
      <c r="MC5" s="178"/>
      <c r="MD5" s="178"/>
      <c r="ME5" s="178"/>
      <c r="MF5" s="178"/>
      <c r="MG5" s="178"/>
      <c r="MH5" s="178"/>
      <c r="MI5" s="178"/>
      <c r="MJ5" s="178"/>
      <c r="MK5" s="178"/>
      <c r="ML5" s="178"/>
      <c r="MM5" s="178"/>
      <c r="MN5" s="178"/>
      <c r="MO5" s="178"/>
      <c r="MP5" s="178"/>
      <c r="MQ5" s="178"/>
      <c r="MR5" s="178"/>
      <c r="MS5" s="178"/>
      <c r="MT5" s="178"/>
      <c r="MU5" s="178"/>
      <c r="MV5" s="178"/>
      <c r="MW5" s="178"/>
      <c r="MX5" s="178"/>
      <c r="MY5" s="178"/>
      <c r="MZ5" s="178"/>
      <c r="NA5" s="178"/>
      <c r="NB5" s="178"/>
      <c r="NC5" s="178"/>
      <c r="ND5" s="178"/>
      <c r="NE5" s="178"/>
      <c r="NF5" s="178"/>
      <c r="NG5" s="178"/>
      <c r="NH5" s="178"/>
      <c r="NI5" s="178"/>
      <c r="NJ5" s="178"/>
      <c r="NK5" s="178"/>
      <c r="NL5" s="178"/>
      <c r="NM5" s="178"/>
      <c r="NN5" s="178"/>
      <c r="NO5" s="178"/>
      <c r="NP5" s="178"/>
      <c r="NQ5" s="178"/>
      <c r="NR5" s="178"/>
      <c r="NS5" s="178"/>
      <c r="NT5" s="178"/>
      <c r="NU5" s="178"/>
      <c r="NV5" s="178"/>
      <c r="NW5" s="178"/>
      <c r="NX5" s="178"/>
      <c r="NY5" s="178"/>
      <c r="NZ5" s="178"/>
      <c r="OA5" s="178"/>
      <c r="OB5" s="178"/>
      <c r="OC5" s="178"/>
      <c r="OD5" s="178"/>
      <c r="OE5" s="178"/>
      <c r="OF5" s="178"/>
      <c r="OG5" s="178"/>
      <c r="OH5" s="178"/>
      <c r="OI5" s="178"/>
      <c r="OJ5" s="178"/>
      <c r="OK5" s="178"/>
      <c r="OL5" s="178"/>
      <c r="OM5" s="178"/>
      <c r="ON5" s="178"/>
      <c r="OO5" s="178"/>
      <c r="OP5" s="178"/>
      <c r="OQ5" s="178"/>
      <c r="OR5" s="178"/>
      <c r="OS5" s="178"/>
      <c r="OT5" s="178"/>
      <c r="OU5" s="178"/>
      <c r="OV5" s="178"/>
      <c r="OW5" s="178"/>
      <c r="OX5" s="178"/>
      <c r="OY5" s="178"/>
      <c r="OZ5" s="178"/>
      <c r="PA5" s="178"/>
      <c r="PB5" s="178"/>
      <c r="PC5" s="178"/>
      <c r="PD5" s="178"/>
      <c r="PE5" s="178"/>
      <c r="PF5" s="178"/>
      <c r="PG5" s="178"/>
      <c r="PH5" s="178"/>
      <c r="PI5" s="178"/>
      <c r="PJ5" s="178"/>
      <c r="PK5" s="178"/>
      <c r="PL5" s="178"/>
      <c r="PM5" s="178"/>
      <c r="PN5" s="178"/>
      <c r="PO5" s="178"/>
      <c r="PP5" s="178"/>
      <c r="PQ5" s="178"/>
      <c r="PR5" s="178"/>
      <c r="PS5" s="178"/>
      <c r="PT5" s="178"/>
      <c r="PU5" s="178"/>
      <c r="PV5" s="178"/>
      <c r="PW5" s="178"/>
      <c r="PX5" s="178"/>
      <c r="PY5" s="178"/>
      <c r="PZ5" s="178"/>
      <c r="QA5" s="178"/>
      <c r="QB5" s="178"/>
      <c r="QC5" s="178"/>
      <c r="QD5" s="178"/>
      <c r="QE5" s="178"/>
      <c r="QF5" s="178"/>
      <c r="QG5" s="178"/>
      <c r="QH5" s="178"/>
      <c r="QI5" s="178"/>
      <c r="QJ5" s="178"/>
      <c r="QK5" s="178"/>
      <c r="QL5" s="178"/>
      <c r="QM5" s="178"/>
      <c r="QN5" s="178"/>
      <c r="QO5" s="178"/>
      <c r="QP5" s="178"/>
      <c r="QQ5" s="178"/>
      <c r="QR5" s="178"/>
      <c r="QS5" s="178"/>
      <c r="QT5" s="178"/>
      <c r="QU5" s="178"/>
      <c r="QV5" s="178"/>
      <c r="QW5" s="178"/>
      <c r="QX5" s="178"/>
      <c r="QY5" s="178"/>
      <c r="QZ5" s="178"/>
      <c r="RA5" s="178"/>
      <c r="RB5" s="178"/>
      <c r="RC5" s="178"/>
      <c r="RD5" s="178"/>
      <c r="RE5" s="178"/>
      <c r="RF5" s="178"/>
      <c r="RG5" s="178"/>
      <c r="RH5" s="178"/>
      <c r="RI5" s="178"/>
      <c r="RJ5" s="178"/>
      <c r="RK5" s="178"/>
      <c r="RL5" s="178"/>
      <c r="RM5" s="178"/>
      <c r="RN5" s="178"/>
      <c r="RO5" s="178"/>
      <c r="RP5" s="178"/>
      <c r="RQ5" s="178"/>
      <c r="RR5" s="178"/>
      <c r="RS5" s="178"/>
      <c r="RT5" s="178"/>
      <c r="RU5" s="178"/>
      <c r="RV5" s="178"/>
      <c r="RW5" s="178"/>
      <c r="RX5" s="178"/>
      <c r="RY5" s="178"/>
      <c r="RZ5" s="178"/>
      <c r="SA5" s="178"/>
      <c r="SB5" s="178"/>
      <c r="SC5" s="178"/>
      <c r="SD5" s="178"/>
      <c r="SE5" s="178"/>
      <c r="SF5" s="178"/>
      <c r="SG5" s="178"/>
      <c r="SH5" s="178"/>
      <c r="SI5" s="178"/>
      <c r="SJ5" s="178"/>
      <c r="SK5" s="178"/>
      <c r="SL5" s="178"/>
      <c r="SM5" s="178"/>
      <c r="SN5" s="178"/>
      <c r="SO5" s="178"/>
      <c r="SP5" s="178"/>
      <c r="SQ5" s="178"/>
      <c r="SR5" s="178"/>
      <c r="SS5" s="178"/>
      <c r="ST5" s="178"/>
      <c r="SU5" s="178"/>
      <c r="SV5" s="178"/>
      <c r="SW5" s="178"/>
      <c r="SX5" s="178"/>
      <c r="SY5" s="178"/>
      <c r="SZ5" s="178"/>
      <c r="TA5" s="178"/>
      <c r="TB5" s="178"/>
      <c r="TC5" s="178"/>
      <c r="TD5" s="178"/>
      <c r="TE5" s="178"/>
      <c r="TF5" s="178"/>
      <c r="TG5" s="178"/>
      <c r="TH5" s="178"/>
      <c r="TI5" s="178"/>
      <c r="TJ5" s="178"/>
      <c r="TK5" s="178"/>
      <c r="TL5" s="178"/>
      <c r="TM5" s="178"/>
      <c r="TN5" s="178"/>
      <c r="TO5" s="178"/>
      <c r="TP5" s="178"/>
      <c r="TQ5" s="178"/>
      <c r="TR5" s="178"/>
      <c r="TS5" s="178"/>
      <c r="TT5" s="178"/>
      <c r="TU5" s="178"/>
      <c r="TV5" s="178"/>
      <c r="TW5" s="178"/>
      <c r="TX5" s="178"/>
      <c r="TY5" s="178"/>
      <c r="TZ5" s="178"/>
      <c r="UA5" s="178"/>
      <c r="UB5" s="178"/>
      <c r="UC5" s="178"/>
      <c r="UD5" s="178"/>
      <c r="UE5" s="178"/>
      <c r="UF5" s="178"/>
      <c r="UG5" s="178"/>
      <c r="UH5" s="178"/>
      <c r="UI5" s="178"/>
      <c r="UJ5" s="178"/>
      <c r="UK5" s="178"/>
      <c r="UL5" s="178"/>
      <c r="UM5" s="178"/>
      <c r="UN5" s="178"/>
      <c r="UO5" s="178"/>
      <c r="UP5" s="178"/>
      <c r="UQ5" s="178"/>
      <c r="UR5" s="178"/>
      <c r="US5" s="178"/>
      <c r="UT5" s="178"/>
      <c r="UU5" s="178"/>
      <c r="UV5" s="178"/>
      <c r="UW5" s="178"/>
      <c r="UX5" s="178"/>
      <c r="UY5" s="178"/>
      <c r="UZ5" s="178"/>
      <c r="VA5" s="178"/>
      <c r="VB5" s="178"/>
      <c r="VC5" s="178"/>
      <c r="VD5" s="178"/>
      <c r="VE5" s="178"/>
      <c r="VF5" s="178"/>
      <c r="VG5" s="178"/>
      <c r="VH5" s="178"/>
      <c r="VI5" s="178"/>
      <c r="VJ5" s="178"/>
      <c r="VK5" s="178"/>
      <c r="VL5" s="178"/>
      <c r="VM5" s="178"/>
      <c r="VN5" s="178"/>
      <c r="VO5" s="178"/>
      <c r="VP5" s="178"/>
      <c r="VQ5" s="178"/>
      <c r="VR5" s="178"/>
      <c r="VS5" s="178"/>
      <c r="VT5" s="178"/>
      <c r="VU5" s="178"/>
      <c r="VV5" s="178"/>
      <c r="VW5" s="178"/>
      <c r="VX5" s="178"/>
      <c r="VY5" s="178"/>
      <c r="VZ5" s="178"/>
      <c r="WA5" s="178"/>
      <c r="WB5" s="178"/>
      <c r="WC5" s="178"/>
      <c r="WD5" s="178"/>
      <c r="WE5" s="178"/>
      <c r="WF5" s="178"/>
      <c r="WG5" s="178"/>
      <c r="WH5" s="178"/>
      <c r="WI5" s="178"/>
      <c r="WJ5" s="178"/>
      <c r="WK5" s="178"/>
      <c r="WL5" s="178"/>
      <c r="WM5" s="178"/>
      <c r="WN5" s="178"/>
      <c r="WO5" s="178"/>
      <c r="WP5" s="178"/>
      <c r="WQ5" s="178"/>
      <c r="WR5" s="178"/>
      <c r="WS5" s="178"/>
      <c r="WT5" s="178"/>
      <c r="WU5" s="178"/>
      <c r="WV5" s="178"/>
      <c r="WW5" s="178"/>
      <c r="WX5" s="178"/>
      <c r="WY5" s="178"/>
      <c r="WZ5" s="178"/>
      <c r="XA5" s="178"/>
      <c r="XB5" s="178"/>
      <c r="XC5" s="178"/>
      <c r="XD5" s="178"/>
      <c r="XE5" s="178"/>
      <c r="XF5" s="178"/>
      <c r="XG5" s="178"/>
      <c r="XH5" s="178"/>
      <c r="XI5" s="178"/>
      <c r="XJ5" s="178"/>
      <c r="XK5" s="178"/>
      <c r="XL5" s="178"/>
      <c r="XM5" s="178"/>
      <c r="XN5" s="178"/>
      <c r="XO5" s="178"/>
      <c r="XP5" s="178"/>
      <c r="XQ5" s="178"/>
      <c r="XR5" s="178"/>
      <c r="XS5" s="178"/>
      <c r="XT5" s="178"/>
      <c r="XU5" s="178"/>
      <c r="XV5" s="178"/>
      <c r="XW5" s="178"/>
      <c r="XX5" s="178"/>
      <c r="XY5" s="178"/>
      <c r="XZ5" s="178"/>
      <c r="YA5" s="178"/>
      <c r="YB5" s="178"/>
      <c r="YC5" s="178"/>
      <c r="YD5" s="178"/>
      <c r="YE5" s="178"/>
      <c r="YF5" s="178"/>
      <c r="YG5" s="178"/>
      <c r="YH5" s="178"/>
      <c r="YI5" s="178"/>
      <c r="YJ5" s="178"/>
      <c r="YK5" s="178"/>
      <c r="YL5" s="178"/>
      <c r="YM5" s="178"/>
      <c r="YN5" s="178"/>
      <c r="YO5" s="178"/>
      <c r="YP5" s="178"/>
      <c r="YQ5" s="178"/>
      <c r="YR5" s="178"/>
      <c r="YS5" s="178"/>
      <c r="YT5" s="178"/>
      <c r="YU5" s="178"/>
      <c r="YV5" s="178"/>
      <c r="YW5" s="178"/>
      <c r="YX5" s="178"/>
      <c r="YY5" s="178"/>
      <c r="YZ5" s="178"/>
      <c r="ZA5" s="178"/>
      <c r="ZB5" s="178"/>
      <c r="ZC5" s="178"/>
      <c r="ZD5" s="178"/>
      <c r="ZE5" s="178"/>
      <c r="ZF5" s="178"/>
      <c r="ZG5" s="178"/>
      <c r="ZH5" s="178"/>
      <c r="ZI5" s="178"/>
      <c r="ZJ5" s="178"/>
      <c r="ZK5" s="178"/>
      <c r="ZL5" s="178"/>
      <c r="ZM5" s="178"/>
      <c r="ZN5" s="178"/>
      <c r="ZO5" s="178"/>
      <c r="ZP5" s="178"/>
      <c r="ZQ5" s="178"/>
      <c r="ZR5" s="178"/>
      <c r="ZS5" s="178"/>
      <c r="ZT5" s="178"/>
      <c r="ZU5" s="178"/>
      <c r="ZV5" s="178"/>
      <c r="ZW5" s="178"/>
      <c r="ZX5" s="178"/>
      <c r="ZY5" s="178"/>
      <c r="ZZ5" s="178"/>
      <c r="AAA5" s="178"/>
      <c r="AAB5" s="178"/>
      <c r="AAC5" s="178"/>
      <c r="AAD5" s="178"/>
      <c r="AAE5" s="178"/>
      <c r="AAF5" s="178"/>
      <c r="AAG5" s="178"/>
      <c r="AAH5" s="178"/>
      <c r="AAI5" s="178"/>
      <c r="AAJ5" s="178"/>
      <c r="AAK5" s="178"/>
      <c r="AAL5" s="178"/>
      <c r="AAM5" s="178"/>
      <c r="AAN5" s="178"/>
      <c r="AAO5" s="178"/>
      <c r="AAP5" s="178"/>
      <c r="AAQ5" s="178"/>
      <c r="AAR5" s="178"/>
      <c r="AAS5" s="178"/>
      <c r="AAT5" s="178"/>
      <c r="AAU5" s="178"/>
      <c r="AAV5" s="178"/>
      <c r="AAW5" s="178"/>
      <c r="AAX5" s="178"/>
      <c r="AAY5" s="178"/>
      <c r="AAZ5" s="178"/>
      <c r="ABA5" s="178"/>
      <c r="ABB5" s="178"/>
      <c r="ABC5" s="178"/>
      <c r="ABD5" s="178"/>
      <c r="ABE5" s="178"/>
      <c r="ABF5" s="178"/>
      <c r="ABG5" s="178"/>
      <c r="ABH5" s="178"/>
      <c r="ABI5" s="178"/>
      <c r="ABJ5" s="178"/>
      <c r="ABK5" s="178"/>
      <c r="ABL5" s="178"/>
      <c r="ABM5" s="178"/>
      <c r="ABN5" s="178"/>
      <c r="ABO5" s="178"/>
      <c r="ABP5" s="178"/>
      <c r="ABQ5" s="178"/>
      <c r="ABR5" s="178"/>
      <c r="ABS5" s="178"/>
      <c r="ABT5" s="178"/>
      <c r="ABU5" s="178"/>
      <c r="ABV5" s="178"/>
      <c r="ABW5" s="178"/>
      <c r="ABX5" s="178"/>
      <c r="ABY5" s="178"/>
      <c r="ABZ5" s="178"/>
      <c r="ACA5" s="178"/>
      <c r="ACB5" s="178"/>
      <c r="ACC5" s="178"/>
      <c r="ACD5" s="178"/>
      <c r="ACE5" s="178"/>
      <c r="ACF5" s="178"/>
      <c r="ACG5" s="178"/>
      <c r="ACH5" s="178"/>
      <c r="ACI5" s="178"/>
      <c r="ACJ5" s="178"/>
      <c r="ACK5" s="178"/>
      <c r="ACL5" s="178"/>
      <c r="ACM5" s="178"/>
      <c r="ACN5" s="178"/>
      <c r="ACO5" s="178"/>
      <c r="ACP5" s="178"/>
      <c r="ACQ5" s="178"/>
      <c r="ACR5" s="178"/>
      <c r="ACS5" s="178"/>
      <c r="ACT5" s="178"/>
      <c r="ACU5" s="178"/>
      <c r="ACV5" s="178"/>
      <c r="ACW5" s="178"/>
      <c r="ACX5" s="178"/>
      <c r="ACY5" s="178"/>
      <c r="ACZ5" s="178"/>
      <c r="ADA5" s="178"/>
      <c r="ADB5" s="178"/>
      <c r="ADC5" s="178"/>
      <c r="ADD5" s="178"/>
      <c r="ADE5" s="178"/>
      <c r="ADF5" s="178"/>
      <c r="ADG5" s="178"/>
      <c r="ADH5" s="178"/>
      <c r="ADI5" s="178"/>
      <c r="ADJ5" s="178"/>
      <c r="ADK5" s="178"/>
      <c r="ADL5" s="178"/>
      <c r="ADM5" s="178"/>
      <c r="ADN5" s="178"/>
      <c r="ADO5" s="178"/>
      <c r="ADP5" s="178"/>
      <c r="ADQ5" s="178"/>
      <c r="ADR5" s="178"/>
      <c r="ADS5" s="178"/>
      <c r="ADT5" s="178"/>
      <c r="ADU5" s="178"/>
      <c r="ADV5" s="178"/>
      <c r="ADW5" s="178"/>
      <c r="ADX5" s="178"/>
      <c r="ADY5" s="178"/>
      <c r="ADZ5" s="178"/>
      <c r="AEA5" s="178"/>
      <c r="AEB5" s="178"/>
      <c r="AEC5" s="178"/>
      <c r="AED5" s="178"/>
      <c r="AEE5" s="178"/>
      <c r="AEF5" s="178"/>
      <c r="AEG5" s="178"/>
      <c r="AEH5" s="178"/>
      <c r="AEI5" s="178"/>
      <c r="AEJ5" s="178"/>
      <c r="AEK5" s="178"/>
      <c r="AEL5" s="178"/>
      <c r="AEM5" s="178"/>
      <c r="AEN5" s="178"/>
      <c r="AEO5" s="178"/>
      <c r="AEP5" s="178"/>
      <c r="AEQ5" s="178"/>
      <c r="AER5" s="178"/>
      <c r="AES5" s="178"/>
      <c r="AET5" s="178"/>
      <c r="AEU5" s="178"/>
      <c r="AEV5" s="178"/>
      <c r="AEW5" s="178"/>
      <c r="AEX5" s="178"/>
      <c r="AEY5" s="178"/>
      <c r="AEZ5" s="178"/>
      <c r="AFA5" s="178"/>
      <c r="AFB5" s="178"/>
      <c r="AFC5" s="178"/>
      <c r="AFD5" s="178"/>
      <c r="AFE5" s="178"/>
      <c r="AFF5" s="178"/>
      <c r="AFG5" s="178"/>
      <c r="AFH5" s="178"/>
      <c r="AFI5" s="178"/>
      <c r="AFJ5" s="178"/>
      <c r="AFK5" s="178"/>
      <c r="AFL5" s="178"/>
      <c r="AFM5" s="178"/>
      <c r="AFN5" s="178"/>
      <c r="AFO5" s="178"/>
      <c r="AFP5" s="178"/>
      <c r="AFQ5" s="178"/>
      <c r="AFR5" s="178"/>
      <c r="AFS5" s="178"/>
      <c r="AFT5" s="178"/>
      <c r="AFU5" s="178"/>
      <c r="AFV5" s="178"/>
      <c r="AFW5" s="178"/>
      <c r="AFX5" s="178"/>
      <c r="AFY5" s="178"/>
      <c r="AFZ5" s="178"/>
      <c r="AGA5" s="178"/>
      <c r="AGB5" s="178"/>
      <c r="AGC5" s="178"/>
      <c r="AGD5" s="178"/>
      <c r="AGE5" s="178"/>
      <c r="AGF5" s="178"/>
      <c r="AGG5" s="178"/>
      <c r="AGH5" s="178"/>
      <c r="AGI5" s="178"/>
      <c r="AGJ5" s="178"/>
      <c r="AGK5" s="178"/>
      <c r="AGL5" s="178"/>
      <c r="AGM5" s="178"/>
      <c r="AGN5" s="178"/>
      <c r="AGO5" s="178"/>
      <c r="AGP5" s="178"/>
      <c r="AGQ5" s="178"/>
      <c r="AGR5" s="178"/>
      <c r="AGS5" s="178"/>
      <c r="AGT5" s="178"/>
      <c r="AGU5" s="178"/>
      <c r="AGV5" s="178"/>
      <c r="AGW5" s="178"/>
      <c r="AGX5" s="178"/>
      <c r="AGY5" s="178"/>
      <c r="AGZ5" s="178"/>
      <c r="AHA5" s="178"/>
      <c r="AHB5" s="178"/>
      <c r="AHC5" s="178"/>
      <c r="AHD5" s="178"/>
      <c r="AHE5" s="178"/>
      <c r="AHF5" s="178"/>
      <c r="AHG5" s="178"/>
      <c r="AHH5" s="178"/>
      <c r="AHI5" s="178"/>
      <c r="AHJ5" s="178"/>
      <c r="AHK5" s="178"/>
      <c r="AHL5" s="178"/>
      <c r="AHM5" s="178"/>
      <c r="AHN5" s="178"/>
      <c r="AHO5" s="178"/>
      <c r="AHP5" s="178"/>
      <c r="AHQ5" s="178"/>
      <c r="AHR5" s="178"/>
      <c r="AHS5" s="178"/>
      <c r="AHT5" s="178"/>
      <c r="AHU5" s="178"/>
      <c r="AHV5" s="178"/>
      <c r="AHW5" s="178"/>
      <c r="AHX5" s="178"/>
      <c r="AHY5" s="178"/>
      <c r="AHZ5" s="178"/>
      <c r="AIA5" s="178"/>
      <c r="AIB5" s="178"/>
      <c r="AIC5" s="178"/>
      <c r="AID5" s="178"/>
      <c r="AIE5" s="178"/>
      <c r="AIF5" s="178"/>
      <c r="AIG5" s="178"/>
      <c r="AIH5" s="178"/>
      <c r="AII5" s="178"/>
      <c r="AIJ5" s="178"/>
      <c r="AIK5" s="178"/>
      <c r="AIL5" s="178"/>
      <c r="AIM5" s="178"/>
      <c r="AIN5" s="178"/>
      <c r="AIO5" s="178"/>
      <c r="AIP5" s="178"/>
      <c r="AIQ5" s="178"/>
      <c r="AIR5" s="178"/>
      <c r="AIS5" s="178"/>
      <c r="AIT5" s="178"/>
      <c r="AIU5" s="178"/>
      <c r="AIV5" s="178"/>
      <c r="AIW5" s="178"/>
      <c r="AIX5" s="178"/>
      <c r="AIY5" s="178"/>
      <c r="AIZ5" s="178"/>
      <c r="AJA5" s="178"/>
      <c r="AJB5" s="178"/>
      <c r="AJC5" s="178"/>
      <c r="AJD5" s="178"/>
      <c r="AJE5" s="178"/>
      <c r="AJF5" s="178"/>
      <c r="AJG5" s="178"/>
      <c r="AJH5" s="178"/>
      <c r="AJI5" s="178"/>
      <c r="AJJ5" s="178"/>
      <c r="AJK5" s="178"/>
      <c r="AJL5" s="178"/>
      <c r="AJM5" s="178"/>
      <c r="AJN5" s="178"/>
      <c r="AJO5" s="178"/>
      <c r="AJP5" s="178"/>
      <c r="AJQ5" s="178"/>
      <c r="AJR5" s="178"/>
      <c r="AJS5" s="178"/>
      <c r="AJT5" s="178"/>
      <c r="AJU5" s="178"/>
      <c r="AJV5" s="178"/>
      <c r="AJW5" s="178"/>
      <c r="AJX5" s="178"/>
      <c r="AJY5" s="178"/>
      <c r="AJZ5" s="178"/>
      <c r="AKA5" s="178"/>
      <c r="AKB5" s="178"/>
      <c r="AKC5" s="178"/>
      <c r="AKD5" s="178"/>
      <c r="AKE5" s="178"/>
      <c r="AKF5" s="178"/>
      <c r="AKG5" s="178"/>
      <c r="AKH5" s="178"/>
      <c r="AKI5" s="178"/>
      <c r="AKJ5" s="178"/>
      <c r="AKK5" s="178"/>
      <c r="AKL5" s="178"/>
      <c r="AKM5" s="178"/>
      <c r="AKN5" s="178"/>
      <c r="AKO5" s="178"/>
      <c r="AKP5" s="178"/>
      <c r="AKQ5" s="178"/>
      <c r="AKR5" s="178"/>
      <c r="AKS5" s="178"/>
      <c r="AKT5" s="178"/>
      <c r="AKU5" s="178"/>
      <c r="AKV5" s="178"/>
      <c r="AKW5" s="178"/>
      <c r="AKX5" s="178"/>
      <c r="AKY5" s="178"/>
      <c r="AKZ5" s="178"/>
      <c r="ALA5" s="178"/>
      <c r="ALB5" s="178"/>
      <c r="ALC5" s="178"/>
      <c r="ALD5" s="178"/>
      <c r="ALE5" s="178"/>
      <c r="ALF5" s="178"/>
      <c r="ALG5" s="178"/>
      <c r="ALH5" s="178"/>
      <c r="ALI5" s="178"/>
      <c r="ALJ5" s="178"/>
      <c r="ALK5" s="178"/>
      <c r="ALL5" s="178"/>
      <c r="ALM5" s="178"/>
      <c r="ALN5" s="178"/>
      <c r="ALO5" s="178"/>
      <c r="ALP5" s="178"/>
      <c r="ALQ5" s="178"/>
      <c r="ALR5" s="178"/>
      <c r="ALS5" s="178"/>
      <c r="ALT5" s="178"/>
      <c r="ALU5" s="178"/>
      <c r="ALV5" s="178"/>
      <c r="ALW5" s="178"/>
      <c r="ALX5" s="178"/>
      <c r="ALY5" s="178"/>
      <c r="ALZ5" s="178"/>
      <c r="AMA5" s="178"/>
      <c r="AMB5" s="178"/>
      <c r="AMC5" s="178"/>
      <c r="AMD5" s="178"/>
      <c r="AME5" s="178"/>
      <c r="AMF5" s="178"/>
      <c r="AMG5" s="178"/>
      <c r="AMH5" s="178"/>
      <c r="AMI5" s="178"/>
      <c r="AMJ5" s="178"/>
      <c r="AMK5" s="178"/>
      <c r="AML5" s="178"/>
      <c r="AMM5" s="178"/>
      <c r="AMN5" s="178"/>
      <c r="AMO5" s="178"/>
      <c r="AMP5" s="178"/>
      <c r="AMQ5" s="178"/>
      <c r="AMR5" s="178"/>
      <c r="AMS5" s="178"/>
      <c r="AMT5" s="178"/>
      <c r="AMU5" s="178"/>
      <c r="AMV5" s="178"/>
      <c r="AMW5" s="178"/>
      <c r="AMX5" s="178"/>
      <c r="AMY5" s="178"/>
      <c r="AMZ5" s="178"/>
      <c r="ANA5" s="178"/>
      <c r="ANB5" s="178"/>
      <c r="ANC5" s="178"/>
      <c r="AND5" s="178"/>
      <c r="ANE5" s="178"/>
      <c r="ANF5" s="178"/>
      <c r="ANG5" s="178"/>
      <c r="ANH5" s="178"/>
      <c r="ANI5" s="178"/>
      <c r="ANJ5" s="178"/>
      <c r="ANK5" s="178"/>
      <c r="ANL5" s="178"/>
      <c r="ANM5" s="178"/>
      <c r="ANN5" s="178"/>
      <c r="ANO5" s="178"/>
      <c r="ANP5" s="178"/>
      <c r="ANQ5" s="178"/>
      <c r="ANR5" s="178"/>
      <c r="ANS5" s="178"/>
      <c r="ANT5" s="178"/>
      <c r="ANU5" s="178"/>
      <c r="ANV5" s="178"/>
      <c r="ANW5" s="178"/>
      <c r="ANX5" s="178"/>
      <c r="ANY5" s="178"/>
      <c r="ANZ5" s="178"/>
      <c r="AOA5" s="178"/>
      <c r="AOB5" s="178"/>
      <c r="AOC5" s="178"/>
      <c r="AOD5" s="178"/>
      <c r="AOE5" s="178"/>
      <c r="AOF5" s="178"/>
      <c r="AOG5" s="178"/>
      <c r="AOH5" s="178"/>
      <c r="AOI5" s="178"/>
      <c r="AOJ5" s="178"/>
      <c r="AOK5" s="178"/>
      <c r="AOL5" s="178"/>
      <c r="AOM5" s="178"/>
      <c r="AON5" s="178"/>
      <c r="AOO5" s="178"/>
      <c r="AOP5" s="178"/>
      <c r="AOQ5" s="178"/>
      <c r="AOR5" s="178"/>
      <c r="AOS5" s="178"/>
      <c r="AOT5" s="178"/>
      <c r="AOU5" s="178"/>
      <c r="AOV5" s="178"/>
      <c r="AOW5" s="178"/>
      <c r="AOX5" s="178"/>
      <c r="AOY5" s="178"/>
      <c r="AOZ5" s="178"/>
      <c r="APA5" s="178"/>
      <c r="APB5" s="178"/>
      <c r="APC5" s="178"/>
      <c r="APD5" s="178"/>
      <c r="APE5" s="178"/>
      <c r="APF5" s="178"/>
      <c r="APG5" s="178"/>
      <c r="APH5" s="178"/>
      <c r="API5" s="178"/>
      <c r="APJ5" s="178"/>
      <c r="APK5" s="178"/>
      <c r="APL5" s="178"/>
      <c r="APM5" s="178"/>
      <c r="APN5" s="178"/>
      <c r="APO5" s="178"/>
      <c r="APP5" s="178"/>
      <c r="APQ5" s="178"/>
      <c r="APR5" s="178"/>
      <c r="APS5" s="178"/>
      <c r="APT5" s="178"/>
      <c r="APU5" s="178"/>
      <c r="APV5" s="178"/>
      <c r="APW5" s="178"/>
      <c r="APX5" s="178"/>
      <c r="APY5" s="178"/>
      <c r="APZ5" s="178"/>
      <c r="AQA5" s="178"/>
      <c r="AQB5" s="178"/>
      <c r="AQC5" s="178"/>
      <c r="AQD5" s="178"/>
      <c r="AQE5" s="178"/>
      <c r="AQF5" s="178"/>
      <c r="AQG5" s="178"/>
      <c r="AQH5" s="178"/>
    </row>
    <row r="6" spans="1:1126" s="235" customFormat="1" ht="15.6" x14ac:dyDescent="0.3">
      <c r="A6" s="26" t="s">
        <v>41</v>
      </c>
      <c r="B6" s="239">
        <f>B5</f>
        <v>0</v>
      </c>
      <c r="C6" s="239">
        <f>B6</f>
        <v>0</v>
      </c>
      <c r="D6" s="239">
        <f t="shared" ref="D6:M6" si="2">C6</f>
        <v>0</v>
      </c>
      <c r="E6" s="239">
        <f t="shared" si="2"/>
        <v>0</v>
      </c>
      <c r="F6" s="239">
        <f t="shared" si="2"/>
        <v>0</v>
      </c>
      <c r="G6" s="239">
        <f t="shared" si="2"/>
        <v>0</v>
      </c>
      <c r="H6" s="239">
        <f t="shared" si="2"/>
        <v>0</v>
      </c>
      <c r="I6" s="239">
        <f t="shared" si="2"/>
        <v>0</v>
      </c>
      <c r="J6" s="239">
        <f t="shared" si="2"/>
        <v>0</v>
      </c>
      <c r="K6" s="239">
        <f t="shared" si="2"/>
        <v>0</v>
      </c>
      <c r="L6" s="239">
        <f t="shared" si="2"/>
        <v>0</v>
      </c>
      <c r="M6" s="239">
        <f t="shared" si="2"/>
        <v>0</v>
      </c>
      <c r="N6" s="233"/>
      <c r="O6" s="239">
        <f>O5</f>
        <v>0</v>
      </c>
      <c r="P6" s="239">
        <f t="shared" ref="P6:Z6" si="3">O6</f>
        <v>0</v>
      </c>
      <c r="Q6" s="239">
        <f t="shared" si="3"/>
        <v>0</v>
      </c>
      <c r="R6" s="239">
        <f t="shared" si="3"/>
        <v>0</v>
      </c>
      <c r="S6" s="239">
        <f t="shared" si="3"/>
        <v>0</v>
      </c>
      <c r="T6" s="239">
        <f t="shared" si="3"/>
        <v>0</v>
      </c>
      <c r="U6" s="239">
        <f t="shared" si="3"/>
        <v>0</v>
      </c>
      <c r="V6" s="239">
        <f t="shared" si="3"/>
        <v>0</v>
      </c>
      <c r="W6" s="239">
        <f t="shared" si="3"/>
        <v>0</v>
      </c>
      <c r="X6" s="239">
        <f t="shared" si="3"/>
        <v>0</v>
      </c>
      <c r="Y6" s="239">
        <f t="shared" si="3"/>
        <v>0</v>
      </c>
      <c r="Z6" s="239">
        <f t="shared" si="3"/>
        <v>0</v>
      </c>
      <c r="AA6" s="5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c r="CS6" s="178"/>
      <c r="CT6" s="178"/>
      <c r="CU6" s="178"/>
      <c r="CV6" s="178"/>
      <c r="CW6" s="178"/>
      <c r="CX6" s="178"/>
      <c r="CY6" s="178"/>
      <c r="CZ6" s="178"/>
      <c r="DA6" s="178"/>
      <c r="DB6" s="178"/>
      <c r="DC6" s="178"/>
      <c r="DD6" s="178"/>
      <c r="DE6" s="178"/>
      <c r="DF6" s="178"/>
      <c r="DG6" s="178"/>
      <c r="DH6" s="178"/>
      <c r="DI6" s="178"/>
      <c r="DJ6" s="178"/>
      <c r="DK6" s="178"/>
      <c r="DL6" s="178"/>
      <c r="DM6" s="178"/>
      <c r="DN6" s="178"/>
      <c r="DO6" s="178"/>
      <c r="DP6" s="178"/>
      <c r="DQ6" s="178"/>
      <c r="DR6" s="178"/>
      <c r="DS6" s="178"/>
      <c r="DT6" s="178"/>
      <c r="DU6" s="178"/>
      <c r="DV6" s="178"/>
      <c r="DW6" s="178"/>
      <c r="DX6" s="178"/>
      <c r="DY6" s="178"/>
      <c r="DZ6" s="178"/>
      <c r="EA6" s="178"/>
      <c r="EB6" s="178"/>
      <c r="EC6" s="178"/>
      <c r="ED6" s="178"/>
      <c r="EE6" s="178"/>
      <c r="EF6" s="178"/>
      <c r="EG6" s="178"/>
      <c r="EH6" s="178"/>
      <c r="EI6" s="178"/>
      <c r="EJ6" s="178"/>
      <c r="EK6" s="178"/>
      <c r="EL6" s="178"/>
      <c r="EM6" s="178"/>
      <c r="EN6" s="178"/>
      <c r="EO6" s="178"/>
      <c r="EP6" s="178"/>
      <c r="EQ6" s="178"/>
      <c r="ER6" s="178"/>
      <c r="ES6" s="178"/>
      <c r="ET6" s="178"/>
      <c r="EU6" s="178"/>
      <c r="EV6" s="178"/>
      <c r="EW6" s="178"/>
      <c r="EX6" s="178"/>
      <c r="EY6" s="178"/>
      <c r="EZ6" s="178"/>
      <c r="FA6" s="178"/>
      <c r="FB6" s="178"/>
      <c r="FC6" s="178"/>
      <c r="FD6" s="178"/>
      <c r="FE6" s="178"/>
      <c r="FF6" s="178"/>
      <c r="FG6" s="178"/>
      <c r="FH6" s="178"/>
      <c r="FI6" s="178"/>
      <c r="FJ6" s="178"/>
      <c r="FK6" s="178"/>
      <c r="FL6" s="178"/>
      <c r="FM6" s="178"/>
      <c r="FN6" s="178"/>
      <c r="FO6" s="178"/>
      <c r="FP6" s="178"/>
      <c r="FQ6" s="178"/>
      <c r="FR6" s="178"/>
      <c r="FS6" s="178"/>
      <c r="FT6" s="178"/>
      <c r="FU6" s="178"/>
      <c r="FV6" s="178"/>
      <c r="FW6" s="178"/>
      <c r="FX6" s="178"/>
      <c r="FY6" s="178"/>
      <c r="FZ6" s="178"/>
      <c r="GA6" s="178"/>
      <c r="GB6" s="178"/>
      <c r="GC6" s="178"/>
      <c r="GD6" s="178"/>
      <c r="GE6" s="178"/>
      <c r="GF6" s="178"/>
      <c r="GG6" s="178"/>
      <c r="GH6" s="178"/>
      <c r="GI6" s="178"/>
      <c r="GJ6" s="178"/>
      <c r="GK6" s="178"/>
      <c r="GL6" s="178"/>
      <c r="GM6" s="178"/>
      <c r="GN6" s="178"/>
      <c r="GO6" s="178"/>
      <c r="GP6" s="178"/>
      <c r="GQ6" s="178"/>
      <c r="GR6" s="178"/>
      <c r="GS6" s="178"/>
      <c r="GT6" s="178"/>
      <c r="GU6" s="178"/>
      <c r="GV6" s="178"/>
      <c r="GW6" s="178"/>
      <c r="GX6" s="178"/>
      <c r="GY6" s="178"/>
      <c r="GZ6" s="178"/>
      <c r="HA6" s="178"/>
      <c r="HB6" s="178"/>
      <c r="HC6" s="178"/>
      <c r="HD6" s="178"/>
      <c r="HE6" s="178"/>
      <c r="HF6" s="178"/>
      <c r="HG6" s="178"/>
      <c r="HH6" s="178"/>
      <c r="HI6" s="178"/>
      <c r="HJ6" s="178"/>
      <c r="HK6" s="178"/>
      <c r="HL6" s="178"/>
      <c r="HM6" s="178"/>
      <c r="HN6" s="178"/>
      <c r="HO6" s="178"/>
      <c r="HP6" s="178"/>
      <c r="HQ6" s="178"/>
      <c r="HR6" s="178"/>
      <c r="HS6" s="178"/>
      <c r="HT6" s="178"/>
      <c r="HU6" s="178"/>
      <c r="HV6" s="178"/>
      <c r="HW6" s="178"/>
      <c r="HX6" s="178"/>
      <c r="HY6" s="178"/>
      <c r="HZ6" s="178"/>
      <c r="IA6" s="178"/>
      <c r="IB6" s="178"/>
      <c r="IC6" s="178"/>
      <c r="ID6" s="178"/>
      <c r="IE6" s="178"/>
      <c r="IF6" s="178"/>
      <c r="IG6" s="178"/>
      <c r="IH6" s="178"/>
      <c r="II6" s="178"/>
      <c r="IJ6" s="178"/>
      <c r="IK6" s="178"/>
      <c r="IL6" s="178"/>
      <c r="IM6" s="178"/>
      <c r="IN6" s="178"/>
      <c r="IO6" s="178"/>
      <c r="IP6" s="178"/>
      <c r="IQ6" s="178"/>
      <c r="IR6" s="178"/>
      <c r="IS6" s="178"/>
      <c r="IT6" s="178"/>
      <c r="IU6" s="178"/>
      <c r="IV6" s="178"/>
      <c r="IW6" s="178"/>
      <c r="IX6" s="178"/>
      <c r="IY6" s="178"/>
      <c r="IZ6" s="178"/>
      <c r="JA6" s="178"/>
      <c r="JB6" s="178"/>
      <c r="JC6" s="178"/>
      <c r="JD6" s="178"/>
      <c r="JE6" s="178"/>
      <c r="JF6" s="178"/>
      <c r="JG6" s="178"/>
      <c r="JH6" s="178"/>
      <c r="JI6" s="178"/>
      <c r="JJ6" s="178"/>
      <c r="JK6" s="178"/>
      <c r="JL6" s="178"/>
      <c r="JM6" s="178"/>
      <c r="JN6" s="178"/>
      <c r="JO6" s="178"/>
      <c r="JP6" s="178"/>
      <c r="JQ6" s="178"/>
      <c r="JR6" s="178"/>
      <c r="JS6" s="178"/>
      <c r="JT6" s="178"/>
      <c r="JU6" s="178"/>
      <c r="JV6" s="178"/>
      <c r="JW6" s="178"/>
      <c r="JX6" s="178"/>
      <c r="JY6" s="178"/>
      <c r="JZ6" s="178"/>
      <c r="KA6" s="178"/>
      <c r="KB6" s="178"/>
      <c r="KC6" s="178"/>
      <c r="KD6" s="178"/>
      <c r="KE6" s="178"/>
      <c r="KF6" s="178"/>
      <c r="KG6" s="178"/>
      <c r="KH6" s="178"/>
      <c r="KI6" s="178"/>
      <c r="KJ6" s="178"/>
      <c r="KK6" s="178"/>
      <c r="KL6" s="178"/>
      <c r="KM6" s="178"/>
      <c r="KN6" s="178"/>
      <c r="KO6" s="178"/>
      <c r="KP6" s="178"/>
      <c r="KQ6" s="178"/>
      <c r="KR6" s="178"/>
      <c r="KS6" s="178"/>
      <c r="KT6" s="178"/>
      <c r="KU6" s="178"/>
      <c r="KV6" s="178"/>
      <c r="KW6" s="178"/>
      <c r="KX6" s="178"/>
      <c r="KY6" s="178"/>
      <c r="KZ6" s="178"/>
      <c r="LA6" s="178"/>
      <c r="LB6" s="178"/>
      <c r="LC6" s="178"/>
      <c r="LD6" s="178"/>
      <c r="LE6" s="178"/>
      <c r="LF6" s="178"/>
      <c r="LG6" s="178"/>
      <c r="LH6" s="178"/>
      <c r="LI6" s="178"/>
      <c r="LJ6" s="178"/>
      <c r="LK6" s="178"/>
      <c r="LL6" s="178"/>
      <c r="LM6" s="178"/>
      <c r="LN6" s="178"/>
      <c r="LO6" s="178"/>
      <c r="LP6" s="178"/>
      <c r="LQ6" s="178"/>
      <c r="LR6" s="178"/>
      <c r="LS6" s="178"/>
      <c r="LT6" s="178"/>
      <c r="LU6" s="178"/>
      <c r="LV6" s="178"/>
      <c r="LW6" s="178"/>
      <c r="LX6" s="178"/>
      <c r="LY6" s="178"/>
      <c r="LZ6" s="178"/>
      <c r="MA6" s="178"/>
      <c r="MB6" s="178"/>
      <c r="MC6" s="178"/>
      <c r="MD6" s="178"/>
      <c r="ME6" s="178"/>
      <c r="MF6" s="178"/>
      <c r="MG6" s="178"/>
      <c r="MH6" s="178"/>
      <c r="MI6" s="178"/>
      <c r="MJ6" s="178"/>
      <c r="MK6" s="178"/>
      <c r="ML6" s="178"/>
      <c r="MM6" s="178"/>
      <c r="MN6" s="178"/>
      <c r="MO6" s="178"/>
      <c r="MP6" s="178"/>
      <c r="MQ6" s="178"/>
      <c r="MR6" s="178"/>
      <c r="MS6" s="178"/>
      <c r="MT6" s="178"/>
      <c r="MU6" s="178"/>
      <c r="MV6" s="178"/>
      <c r="MW6" s="178"/>
      <c r="MX6" s="178"/>
      <c r="MY6" s="178"/>
      <c r="MZ6" s="178"/>
      <c r="NA6" s="178"/>
      <c r="NB6" s="178"/>
      <c r="NC6" s="178"/>
      <c r="ND6" s="178"/>
      <c r="NE6" s="178"/>
      <c r="NF6" s="178"/>
      <c r="NG6" s="178"/>
      <c r="NH6" s="178"/>
      <c r="NI6" s="178"/>
      <c r="NJ6" s="178"/>
      <c r="NK6" s="178"/>
      <c r="NL6" s="178"/>
      <c r="NM6" s="178"/>
      <c r="NN6" s="178"/>
      <c r="NO6" s="178"/>
      <c r="NP6" s="178"/>
      <c r="NQ6" s="178"/>
      <c r="NR6" s="178"/>
      <c r="NS6" s="178"/>
      <c r="NT6" s="178"/>
      <c r="NU6" s="178"/>
      <c r="NV6" s="178"/>
      <c r="NW6" s="178"/>
      <c r="NX6" s="178"/>
      <c r="NY6" s="178"/>
      <c r="NZ6" s="178"/>
      <c r="OA6" s="178"/>
      <c r="OB6" s="178"/>
      <c r="OC6" s="178"/>
      <c r="OD6" s="178"/>
      <c r="OE6" s="178"/>
      <c r="OF6" s="178"/>
      <c r="OG6" s="178"/>
      <c r="OH6" s="178"/>
      <c r="OI6" s="178"/>
      <c r="OJ6" s="178"/>
      <c r="OK6" s="178"/>
      <c r="OL6" s="178"/>
      <c r="OM6" s="178"/>
      <c r="ON6" s="178"/>
      <c r="OO6" s="178"/>
      <c r="OP6" s="178"/>
      <c r="OQ6" s="178"/>
      <c r="OR6" s="178"/>
      <c r="OS6" s="178"/>
      <c r="OT6" s="178"/>
      <c r="OU6" s="178"/>
      <c r="OV6" s="178"/>
      <c r="OW6" s="178"/>
      <c r="OX6" s="178"/>
      <c r="OY6" s="178"/>
      <c r="OZ6" s="178"/>
      <c r="PA6" s="178"/>
      <c r="PB6" s="178"/>
      <c r="PC6" s="178"/>
      <c r="PD6" s="178"/>
      <c r="PE6" s="178"/>
      <c r="PF6" s="178"/>
      <c r="PG6" s="178"/>
      <c r="PH6" s="178"/>
      <c r="PI6" s="178"/>
      <c r="PJ6" s="178"/>
      <c r="PK6" s="178"/>
      <c r="PL6" s="178"/>
      <c r="PM6" s="178"/>
      <c r="PN6" s="178"/>
      <c r="PO6" s="178"/>
      <c r="PP6" s="178"/>
      <c r="PQ6" s="178"/>
      <c r="PR6" s="178"/>
      <c r="PS6" s="178"/>
      <c r="PT6" s="178"/>
      <c r="PU6" s="178"/>
      <c r="PV6" s="178"/>
      <c r="PW6" s="178"/>
      <c r="PX6" s="178"/>
      <c r="PY6" s="178"/>
      <c r="PZ6" s="178"/>
      <c r="QA6" s="178"/>
      <c r="QB6" s="178"/>
      <c r="QC6" s="178"/>
      <c r="QD6" s="178"/>
      <c r="QE6" s="178"/>
      <c r="QF6" s="178"/>
      <c r="QG6" s="178"/>
      <c r="QH6" s="178"/>
      <c r="QI6" s="178"/>
      <c r="QJ6" s="178"/>
      <c r="QK6" s="178"/>
      <c r="QL6" s="178"/>
      <c r="QM6" s="178"/>
      <c r="QN6" s="178"/>
      <c r="QO6" s="178"/>
      <c r="QP6" s="178"/>
      <c r="QQ6" s="178"/>
      <c r="QR6" s="178"/>
      <c r="QS6" s="178"/>
      <c r="QT6" s="178"/>
      <c r="QU6" s="178"/>
      <c r="QV6" s="178"/>
      <c r="QW6" s="178"/>
      <c r="QX6" s="178"/>
      <c r="QY6" s="178"/>
      <c r="QZ6" s="178"/>
      <c r="RA6" s="178"/>
      <c r="RB6" s="178"/>
      <c r="RC6" s="178"/>
      <c r="RD6" s="178"/>
      <c r="RE6" s="178"/>
      <c r="RF6" s="178"/>
      <c r="RG6" s="178"/>
      <c r="RH6" s="178"/>
      <c r="RI6" s="178"/>
      <c r="RJ6" s="178"/>
      <c r="RK6" s="178"/>
      <c r="RL6" s="178"/>
      <c r="RM6" s="178"/>
      <c r="RN6" s="178"/>
      <c r="RO6" s="178"/>
      <c r="RP6" s="178"/>
      <c r="RQ6" s="178"/>
      <c r="RR6" s="178"/>
      <c r="RS6" s="178"/>
      <c r="RT6" s="178"/>
      <c r="RU6" s="178"/>
      <c r="RV6" s="178"/>
      <c r="RW6" s="178"/>
      <c r="RX6" s="178"/>
      <c r="RY6" s="178"/>
      <c r="RZ6" s="178"/>
      <c r="SA6" s="178"/>
      <c r="SB6" s="178"/>
      <c r="SC6" s="178"/>
      <c r="SD6" s="178"/>
      <c r="SE6" s="178"/>
      <c r="SF6" s="178"/>
      <c r="SG6" s="178"/>
      <c r="SH6" s="178"/>
      <c r="SI6" s="178"/>
      <c r="SJ6" s="178"/>
      <c r="SK6" s="178"/>
      <c r="SL6" s="178"/>
      <c r="SM6" s="178"/>
      <c r="SN6" s="178"/>
      <c r="SO6" s="178"/>
      <c r="SP6" s="178"/>
      <c r="SQ6" s="178"/>
      <c r="SR6" s="178"/>
      <c r="SS6" s="178"/>
      <c r="ST6" s="178"/>
      <c r="SU6" s="178"/>
      <c r="SV6" s="178"/>
      <c r="SW6" s="178"/>
      <c r="SX6" s="178"/>
      <c r="SY6" s="178"/>
      <c r="SZ6" s="178"/>
      <c r="TA6" s="178"/>
      <c r="TB6" s="178"/>
      <c r="TC6" s="178"/>
      <c r="TD6" s="178"/>
      <c r="TE6" s="178"/>
      <c r="TF6" s="178"/>
      <c r="TG6" s="178"/>
      <c r="TH6" s="178"/>
      <c r="TI6" s="178"/>
      <c r="TJ6" s="178"/>
      <c r="TK6" s="178"/>
      <c r="TL6" s="178"/>
      <c r="TM6" s="178"/>
      <c r="TN6" s="178"/>
      <c r="TO6" s="178"/>
      <c r="TP6" s="178"/>
      <c r="TQ6" s="178"/>
      <c r="TR6" s="178"/>
      <c r="TS6" s="178"/>
      <c r="TT6" s="178"/>
      <c r="TU6" s="178"/>
      <c r="TV6" s="178"/>
      <c r="TW6" s="178"/>
      <c r="TX6" s="178"/>
      <c r="TY6" s="178"/>
      <c r="TZ6" s="178"/>
      <c r="UA6" s="178"/>
      <c r="UB6" s="178"/>
      <c r="UC6" s="178"/>
      <c r="UD6" s="178"/>
      <c r="UE6" s="178"/>
      <c r="UF6" s="178"/>
      <c r="UG6" s="178"/>
      <c r="UH6" s="178"/>
      <c r="UI6" s="178"/>
      <c r="UJ6" s="178"/>
      <c r="UK6" s="178"/>
      <c r="UL6" s="178"/>
      <c r="UM6" s="178"/>
      <c r="UN6" s="178"/>
      <c r="UO6" s="178"/>
      <c r="UP6" s="178"/>
      <c r="UQ6" s="178"/>
      <c r="UR6" s="178"/>
      <c r="US6" s="178"/>
      <c r="UT6" s="178"/>
      <c r="UU6" s="178"/>
      <c r="UV6" s="178"/>
      <c r="UW6" s="178"/>
      <c r="UX6" s="178"/>
      <c r="UY6" s="178"/>
      <c r="UZ6" s="178"/>
      <c r="VA6" s="178"/>
      <c r="VB6" s="178"/>
      <c r="VC6" s="178"/>
      <c r="VD6" s="178"/>
      <c r="VE6" s="178"/>
      <c r="VF6" s="178"/>
      <c r="VG6" s="178"/>
      <c r="VH6" s="178"/>
      <c r="VI6" s="178"/>
      <c r="VJ6" s="178"/>
      <c r="VK6" s="178"/>
      <c r="VL6" s="178"/>
      <c r="VM6" s="178"/>
      <c r="VN6" s="178"/>
      <c r="VO6" s="178"/>
      <c r="VP6" s="178"/>
      <c r="VQ6" s="178"/>
      <c r="VR6" s="178"/>
      <c r="VS6" s="178"/>
      <c r="VT6" s="178"/>
      <c r="VU6" s="178"/>
      <c r="VV6" s="178"/>
      <c r="VW6" s="178"/>
      <c r="VX6" s="178"/>
      <c r="VY6" s="178"/>
      <c r="VZ6" s="178"/>
      <c r="WA6" s="178"/>
      <c r="WB6" s="178"/>
      <c r="WC6" s="178"/>
      <c r="WD6" s="178"/>
      <c r="WE6" s="178"/>
      <c r="WF6" s="178"/>
      <c r="WG6" s="178"/>
      <c r="WH6" s="178"/>
      <c r="WI6" s="178"/>
      <c r="WJ6" s="178"/>
      <c r="WK6" s="178"/>
      <c r="WL6" s="178"/>
      <c r="WM6" s="178"/>
      <c r="WN6" s="178"/>
      <c r="WO6" s="178"/>
      <c r="WP6" s="178"/>
      <c r="WQ6" s="178"/>
      <c r="WR6" s="178"/>
      <c r="WS6" s="178"/>
      <c r="WT6" s="178"/>
      <c r="WU6" s="178"/>
      <c r="WV6" s="178"/>
      <c r="WW6" s="178"/>
      <c r="WX6" s="178"/>
      <c r="WY6" s="178"/>
      <c r="WZ6" s="178"/>
      <c r="XA6" s="178"/>
      <c r="XB6" s="178"/>
      <c r="XC6" s="178"/>
      <c r="XD6" s="178"/>
      <c r="XE6" s="178"/>
      <c r="XF6" s="178"/>
      <c r="XG6" s="178"/>
      <c r="XH6" s="178"/>
      <c r="XI6" s="178"/>
      <c r="XJ6" s="178"/>
      <c r="XK6" s="178"/>
      <c r="XL6" s="178"/>
      <c r="XM6" s="178"/>
      <c r="XN6" s="178"/>
      <c r="XO6" s="178"/>
      <c r="XP6" s="178"/>
      <c r="XQ6" s="178"/>
      <c r="XR6" s="178"/>
      <c r="XS6" s="178"/>
      <c r="XT6" s="178"/>
      <c r="XU6" s="178"/>
      <c r="XV6" s="178"/>
      <c r="XW6" s="178"/>
      <c r="XX6" s="178"/>
      <c r="XY6" s="178"/>
      <c r="XZ6" s="178"/>
      <c r="YA6" s="178"/>
      <c r="YB6" s="178"/>
      <c r="YC6" s="178"/>
      <c r="YD6" s="178"/>
      <c r="YE6" s="178"/>
      <c r="YF6" s="178"/>
      <c r="YG6" s="178"/>
      <c r="YH6" s="178"/>
      <c r="YI6" s="178"/>
      <c r="YJ6" s="178"/>
      <c r="YK6" s="178"/>
      <c r="YL6" s="178"/>
      <c r="YM6" s="178"/>
      <c r="YN6" s="178"/>
      <c r="YO6" s="178"/>
      <c r="YP6" s="178"/>
      <c r="YQ6" s="178"/>
      <c r="YR6" s="178"/>
      <c r="YS6" s="178"/>
      <c r="YT6" s="178"/>
      <c r="YU6" s="178"/>
      <c r="YV6" s="178"/>
      <c r="YW6" s="178"/>
      <c r="YX6" s="178"/>
      <c r="YY6" s="178"/>
      <c r="YZ6" s="178"/>
      <c r="ZA6" s="178"/>
      <c r="ZB6" s="178"/>
      <c r="ZC6" s="178"/>
      <c r="ZD6" s="178"/>
      <c r="ZE6" s="178"/>
      <c r="ZF6" s="178"/>
      <c r="ZG6" s="178"/>
      <c r="ZH6" s="178"/>
      <c r="ZI6" s="178"/>
      <c r="ZJ6" s="178"/>
      <c r="ZK6" s="178"/>
      <c r="ZL6" s="178"/>
      <c r="ZM6" s="178"/>
      <c r="ZN6" s="178"/>
      <c r="ZO6" s="178"/>
      <c r="ZP6" s="178"/>
      <c r="ZQ6" s="178"/>
      <c r="ZR6" s="178"/>
      <c r="ZS6" s="178"/>
      <c r="ZT6" s="178"/>
      <c r="ZU6" s="178"/>
      <c r="ZV6" s="178"/>
      <c r="ZW6" s="178"/>
      <c r="ZX6" s="178"/>
      <c r="ZY6" s="178"/>
      <c r="ZZ6" s="178"/>
      <c r="AAA6" s="178"/>
      <c r="AAB6" s="178"/>
      <c r="AAC6" s="178"/>
      <c r="AAD6" s="178"/>
      <c r="AAE6" s="178"/>
      <c r="AAF6" s="178"/>
      <c r="AAG6" s="178"/>
      <c r="AAH6" s="178"/>
      <c r="AAI6" s="178"/>
      <c r="AAJ6" s="178"/>
      <c r="AAK6" s="178"/>
      <c r="AAL6" s="178"/>
      <c r="AAM6" s="178"/>
      <c r="AAN6" s="178"/>
      <c r="AAO6" s="178"/>
      <c r="AAP6" s="178"/>
      <c r="AAQ6" s="178"/>
      <c r="AAR6" s="178"/>
      <c r="AAS6" s="178"/>
      <c r="AAT6" s="178"/>
      <c r="AAU6" s="178"/>
      <c r="AAV6" s="178"/>
      <c r="AAW6" s="178"/>
      <c r="AAX6" s="178"/>
      <c r="AAY6" s="178"/>
      <c r="AAZ6" s="178"/>
      <c r="ABA6" s="178"/>
      <c r="ABB6" s="178"/>
      <c r="ABC6" s="178"/>
      <c r="ABD6" s="178"/>
      <c r="ABE6" s="178"/>
      <c r="ABF6" s="178"/>
      <c r="ABG6" s="178"/>
      <c r="ABH6" s="178"/>
      <c r="ABI6" s="178"/>
      <c r="ABJ6" s="178"/>
      <c r="ABK6" s="178"/>
      <c r="ABL6" s="178"/>
      <c r="ABM6" s="178"/>
      <c r="ABN6" s="178"/>
      <c r="ABO6" s="178"/>
      <c r="ABP6" s="178"/>
      <c r="ABQ6" s="178"/>
      <c r="ABR6" s="178"/>
      <c r="ABS6" s="178"/>
      <c r="ABT6" s="178"/>
      <c r="ABU6" s="178"/>
      <c r="ABV6" s="178"/>
      <c r="ABW6" s="178"/>
      <c r="ABX6" s="178"/>
      <c r="ABY6" s="178"/>
      <c r="ABZ6" s="178"/>
      <c r="ACA6" s="178"/>
      <c r="ACB6" s="178"/>
      <c r="ACC6" s="178"/>
      <c r="ACD6" s="178"/>
      <c r="ACE6" s="178"/>
      <c r="ACF6" s="178"/>
      <c r="ACG6" s="178"/>
      <c r="ACH6" s="178"/>
      <c r="ACI6" s="178"/>
      <c r="ACJ6" s="178"/>
      <c r="ACK6" s="178"/>
      <c r="ACL6" s="178"/>
      <c r="ACM6" s="178"/>
      <c r="ACN6" s="178"/>
      <c r="ACO6" s="178"/>
      <c r="ACP6" s="178"/>
      <c r="ACQ6" s="178"/>
      <c r="ACR6" s="178"/>
      <c r="ACS6" s="178"/>
      <c r="ACT6" s="178"/>
      <c r="ACU6" s="178"/>
      <c r="ACV6" s="178"/>
      <c r="ACW6" s="178"/>
      <c r="ACX6" s="178"/>
      <c r="ACY6" s="178"/>
      <c r="ACZ6" s="178"/>
      <c r="ADA6" s="178"/>
      <c r="ADB6" s="178"/>
      <c r="ADC6" s="178"/>
      <c r="ADD6" s="178"/>
      <c r="ADE6" s="178"/>
      <c r="ADF6" s="178"/>
      <c r="ADG6" s="178"/>
      <c r="ADH6" s="178"/>
      <c r="ADI6" s="178"/>
      <c r="ADJ6" s="178"/>
      <c r="ADK6" s="178"/>
      <c r="ADL6" s="178"/>
      <c r="ADM6" s="178"/>
      <c r="ADN6" s="178"/>
      <c r="ADO6" s="178"/>
      <c r="ADP6" s="178"/>
      <c r="ADQ6" s="178"/>
      <c r="ADR6" s="178"/>
      <c r="ADS6" s="178"/>
      <c r="ADT6" s="178"/>
      <c r="ADU6" s="178"/>
      <c r="ADV6" s="178"/>
      <c r="ADW6" s="178"/>
      <c r="ADX6" s="178"/>
      <c r="ADY6" s="178"/>
      <c r="ADZ6" s="178"/>
      <c r="AEA6" s="178"/>
      <c r="AEB6" s="178"/>
      <c r="AEC6" s="178"/>
      <c r="AED6" s="178"/>
      <c r="AEE6" s="178"/>
      <c r="AEF6" s="178"/>
      <c r="AEG6" s="178"/>
      <c r="AEH6" s="178"/>
      <c r="AEI6" s="178"/>
      <c r="AEJ6" s="178"/>
      <c r="AEK6" s="178"/>
      <c r="AEL6" s="178"/>
      <c r="AEM6" s="178"/>
      <c r="AEN6" s="178"/>
      <c r="AEO6" s="178"/>
      <c r="AEP6" s="178"/>
      <c r="AEQ6" s="178"/>
      <c r="AER6" s="178"/>
      <c r="AES6" s="178"/>
      <c r="AET6" s="178"/>
      <c r="AEU6" s="178"/>
      <c r="AEV6" s="178"/>
      <c r="AEW6" s="178"/>
      <c r="AEX6" s="178"/>
      <c r="AEY6" s="178"/>
      <c r="AEZ6" s="178"/>
      <c r="AFA6" s="178"/>
      <c r="AFB6" s="178"/>
      <c r="AFC6" s="178"/>
      <c r="AFD6" s="178"/>
      <c r="AFE6" s="178"/>
      <c r="AFF6" s="178"/>
      <c r="AFG6" s="178"/>
      <c r="AFH6" s="178"/>
      <c r="AFI6" s="178"/>
      <c r="AFJ6" s="178"/>
      <c r="AFK6" s="178"/>
      <c r="AFL6" s="178"/>
      <c r="AFM6" s="178"/>
      <c r="AFN6" s="178"/>
      <c r="AFO6" s="178"/>
      <c r="AFP6" s="178"/>
      <c r="AFQ6" s="178"/>
      <c r="AFR6" s="178"/>
      <c r="AFS6" s="178"/>
      <c r="AFT6" s="178"/>
      <c r="AFU6" s="178"/>
      <c r="AFV6" s="178"/>
      <c r="AFW6" s="178"/>
      <c r="AFX6" s="178"/>
      <c r="AFY6" s="178"/>
      <c r="AFZ6" s="178"/>
      <c r="AGA6" s="178"/>
      <c r="AGB6" s="178"/>
      <c r="AGC6" s="178"/>
      <c r="AGD6" s="178"/>
      <c r="AGE6" s="178"/>
      <c r="AGF6" s="178"/>
      <c r="AGG6" s="178"/>
      <c r="AGH6" s="178"/>
      <c r="AGI6" s="178"/>
      <c r="AGJ6" s="178"/>
      <c r="AGK6" s="178"/>
      <c r="AGL6" s="178"/>
      <c r="AGM6" s="178"/>
      <c r="AGN6" s="178"/>
      <c r="AGO6" s="178"/>
      <c r="AGP6" s="178"/>
      <c r="AGQ6" s="178"/>
      <c r="AGR6" s="178"/>
      <c r="AGS6" s="178"/>
      <c r="AGT6" s="178"/>
      <c r="AGU6" s="178"/>
      <c r="AGV6" s="178"/>
      <c r="AGW6" s="178"/>
      <c r="AGX6" s="178"/>
      <c r="AGY6" s="178"/>
      <c r="AGZ6" s="178"/>
      <c r="AHA6" s="178"/>
      <c r="AHB6" s="178"/>
      <c r="AHC6" s="178"/>
      <c r="AHD6" s="178"/>
      <c r="AHE6" s="178"/>
      <c r="AHF6" s="178"/>
      <c r="AHG6" s="178"/>
      <c r="AHH6" s="178"/>
      <c r="AHI6" s="178"/>
      <c r="AHJ6" s="178"/>
      <c r="AHK6" s="178"/>
      <c r="AHL6" s="178"/>
      <c r="AHM6" s="178"/>
      <c r="AHN6" s="178"/>
      <c r="AHO6" s="178"/>
      <c r="AHP6" s="178"/>
      <c r="AHQ6" s="178"/>
      <c r="AHR6" s="178"/>
      <c r="AHS6" s="178"/>
      <c r="AHT6" s="178"/>
      <c r="AHU6" s="178"/>
      <c r="AHV6" s="178"/>
      <c r="AHW6" s="178"/>
      <c r="AHX6" s="178"/>
      <c r="AHY6" s="178"/>
      <c r="AHZ6" s="178"/>
      <c r="AIA6" s="178"/>
      <c r="AIB6" s="178"/>
      <c r="AIC6" s="178"/>
      <c r="AID6" s="178"/>
      <c r="AIE6" s="178"/>
      <c r="AIF6" s="178"/>
      <c r="AIG6" s="178"/>
      <c r="AIH6" s="178"/>
      <c r="AII6" s="178"/>
      <c r="AIJ6" s="178"/>
      <c r="AIK6" s="178"/>
      <c r="AIL6" s="178"/>
      <c r="AIM6" s="178"/>
      <c r="AIN6" s="178"/>
      <c r="AIO6" s="178"/>
      <c r="AIP6" s="178"/>
      <c r="AIQ6" s="178"/>
      <c r="AIR6" s="178"/>
      <c r="AIS6" s="178"/>
      <c r="AIT6" s="178"/>
      <c r="AIU6" s="178"/>
      <c r="AIV6" s="178"/>
      <c r="AIW6" s="178"/>
      <c r="AIX6" s="178"/>
      <c r="AIY6" s="178"/>
      <c r="AIZ6" s="178"/>
      <c r="AJA6" s="178"/>
      <c r="AJB6" s="178"/>
      <c r="AJC6" s="178"/>
      <c r="AJD6" s="178"/>
      <c r="AJE6" s="178"/>
      <c r="AJF6" s="178"/>
      <c r="AJG6" s="178"/>
      <c r="AJH6" s="178"/>
      <c r="AJI6" s="178"/>
      <c r="AJJ6" s="178"/>
      <c r="AJK6" s="178"/>
      <c r="AJL6" s="178"/>
      <c r="AJM6" s="178"/>
      <c r="AJN6" s="178"/>
      <c r="AJO6" s="178"/>
      <c r="AJP6" s="178"/>
      <c r="AJQ6" s="178"/>
      <c r="AJR6" s="178"/>
      <c r="AJS6" s="178"/>
      <c r="AJT6" s="178"/>
      <c r="AJU6" s="178"/>
      <c r="AJV6" s="178"/>
      <c r="AJW6" s="178"/>
      <c r="AJX6" s="178"/>
      <c r="AJY6" s="178"/>
      <c r="AJZ6" s="178"/>
      <c r="AKA6" s="178"/>
      <c r="AKB6" s="178"/>
      <c r="AKC6" s="178"/>
      <c r="AKD6" s="178"/>
      <c r="AKE6" s="178"/>
      <c r="AKF6" s="178"/>
      <c r="AKG6" s="178"/>
      <c r="AKH6" s="178"/>
      <c r="AKI6" s="178"/>
      <c r="AKJ6" s="178"/>
      <c r="AKK6" s="178"/>
      <c r="AKL6" s="178"/>
      <c r="AKM6" s="178"/>
      <c r="AKN6" s="178"/>
      <c r="AKO6" s="178"/>
      <c r="AKP6" s="178"/>
      <c r="AKQ6" s="178"/>
      <c r="AKR6" s="178"/>
      <c r="AKS6" s="178"/>
      <c r="AKT6" s="178"/>
      <c r="AKU6" s="178"/>
      <c r="AKV6" s="178"/>
      <c r="AKW6" s="178"/>
      <c r="AKX6" s="178"/>
      <c r="AKY6" s="178"/>
      <c r="AKZ6" s="178"/>
      <c r="ALA6" s="178"/>
      <c r="ALB6" s="178"/>
      <c r="ALC6" s="178"/>
      <c r="ALD6" s="178"/>
      <c r="ALE6" s="178"/>
      <c r="ALF6" s="178"/>
      <c r="ALG6" s="178"/>
      <c r="ALH6" s="178"/>
      <c r="ALI6" s="178"/>
      <c r="ALJ6" s="178"/>
      <c r="ALK6" s="178"/>
      <c r="ALL6" s="178"/>
      <c r="ALM6" s="178"/>
      <c r="ALN6" s="178"/>
      <c r="ALO6" s="178"/>
      <c r="ALP6" s="178"/>
      <c r="ALQ6" s="178"/>
      <c r="ALR6" s="178"/>
      <c r="ALS6" s="178"/>
      <c r="ALT6" s="178"/>
      <c r="ALU6" s="178"/>
      <c r="ALV6" s="178"/>
      <c r="ALW6" s="178"/>
      <c r="ALX6" s="178"/>
      <c r="ALY6" s="178"/>
      <c r="ALZ6" s="178"/>
      <c r="AMA6" s="178"/>
      <c r="AMB6" s="178"/>
      <c r="AMC6" s="178"/>
      <c r="AMD6" s="178"/>
      <c r="AME6" s="178"/>
      <c r="AMF6" s="178"/>
      <c r="AMG6" s="178"/>
      <c r="AMH6" s="178"/>
      <c r="AMI6" s="178"/>
      <c r="AMJ6" s="178"/>
      <c r="AMK6" s="178"/>
      <c r="AML6" s="178"/>
      <c r="AMM6" s="178"/>
      <c r="AMN6" s="178"/>
      <c r="AMO6" s="178"/>
      <c r="AMP6" s="178"/>
      <c r="AMQ6" s="178"/>
      <c r="AMR6" s="178"/>
      <c r="AMS6" s="178"/>
      <c r="AMT6" s="178"/>
      <c r="AMU6" s="178"/>
      <c r="AMV6" s="178"/>
      <c r="AMW6" s="178"/>
      <c r="AMX6" s="178"/>
      <c r="AMY6" s="178"/>
      <c r="AMZ6" s="178"/>
      <c r="ANA6" s="178"/>
      <c r="ANB6" s="178"/>
      <c r="ANC6" s="178"/>
      <c r="AND6" s="178"/>
      <c r="ANE6" s="178"/>
      <c r="ANF6" s="178"/>
      <c r="ANG6" s="178"/>
      <c r="ANH6" s="178"/>
      <c r="ANI6" s="178"/>
      <c r="ANJ6" s="178"/>
      <c r="ANK6" s="178"/>
      <c r="ANL6" s="178"/>
      <c r="ANM6" s="178"/>
      <c r="ANN6" s="178"/>
      <c r="ANO6" s="178"/>
      <c r="ANP6" s="178"/>
      <c r="ANQ6" s="178"/>
      <c r="ANR6" s="178"/>
      <c r="ANS6" s="178"/>
      <c r="ANT6" s="178"/>
      <c r="ANU6" s="178"/>
      <c r="ANV6" s="178"/>
      <c r="ANW6" s="178"/>
      <c r="ANX6" s="178"/>
      <c r="ANY6" s="178"/>
      <c r="ANZ6" s="178"/>
      <c r="AOA6" s="178"/>
      <c r="AOB6" s="178"/>
      <c r="AOC6" s="178"/>
      <c r="AOD6" s="178"/>
      <c r="AOE6" s="178"/>
      <c r="AOF6" s="178"/>
      <c r="AOG6" s="178"/>
      <c r="AOH6" s="178"/>
      <c r="AOI6" s="178"/>
      <c r="AOJ6" s="178"/>
      <c r="AOK6" s="178"/>
      <c r="AOL6" s="178"/>
      <c r="AOM6" s="178"/>
      <c r="AON6" s="178"/>
      <c r="AOO6" s="178"/>
      <c r="AOP6" s="178"/>
      <c r="AOQ6" s="178"/>
      <c r="AOR6" s="178"/>
      <c r="AOS6" s="178"/>
      <c r="AOT6" s="178"/>
      <c r="AOU6" s="178"/>
      <c r="AOV6" s="178"/>
      <c r="AOW6" s="178"/>
      <c r="AOX6" s="178"/>
      <c r="AOY6" s="178"/>
      <c r="AOZ6" s="178"/>
      <c r="APA6" s="178"/>
      <c r="APB6" s="178"/>
      <c r="APC6" s="178"/>
      <c r="APD6" s="178"/>
      <c r="APE6" s="178"/>
      <c r="APF6" s="178"/>
      <c r="APG6" s="178"/>
      <c r="APH6" s="178"/>
      <c r="API6" s="178"/>
      <c r="APJ6" s="178"/>
      <c r="APK6" s="178"/>
      <c r="APL6" s="178"/>
      <c r="APM6" s="178"/>
      <c r="APN6" s="178"/>
      <c r="APO6" s="178"/>
      <c r="APP6" s="178"/>
      <c r="APQ6" s="178"/>
      <c r="APR6" s="178"/>
      <c r="APS6" s="178"/>
      <c r="APT6" s="178"/>
      <c r="APU6" s="178"/>
      <c r="APV6" s="178"/>
      <c r="APW6" s="178"/>
      <c r="APX6" s="178"/>
      <c r="APY6" s="178"/>
      <c r="APZ6" s="178"/>
      <c r="AQA6" s="178"/>
      <c r="AQB6" s="178"/>
      <c r="AQC6" s="178"/>
      <c r="AQD6" s="178"/>
      <c r="AQE6" s="178"/>
      <c r="AQF6" s="178"/>
      <c r="AQG6" s="178"/>
      <c r="AQH6" s="178"/>
    </row>
    <row r="7" spans="1:1126" s="235" customFormat="1" x14ac:dyDescent="0.25">
      <c r="A7" s="240" t="s">
        <v>31</v>
      </c>
      <c r="B7" s="241">
        <f>Projections!B44</f>
        <v>0</v>
      </c>
      <c r="C7" s="241">
        <f>Projections!C44</f>
        <v>0</v>
      </c>
      <c r="D7" s="241">
        <f>Projections!D44</f>
        <v>0</v>
      </c>
      <c r="E7" s="241">
        <f>Projections!E44</f>
        <v>0</v>
      </c>
      <c r="F7" s="241">
        <f>Projections!F44</f>
        <v>0</v>
      </c>
      <c r="G7" s="241">
        <f>Projections!G44</f>
        <v>0</v>
      </c>
      <c r="H7" s="241">
        <f>Projections!H44</f>
        <v>0</v>
      </c>
      <c r="I7" s="241">
        <f>Projections!I44</f>
        <v>0</v>
      </c>
      <c r="J7" s="241">
        <f>Projections!J44</f>
        <v>0</v>
      </c>
      <c r="K7" s="241">
        <f>Projections!K44</f>
        <v>0</v>
      </c>
      <c r="L7" s="241">
        <f>Projections!L44</f>
        <v>0</v>
      </c>
      <c r="M7" s="241">
        <f>Projections!M44</f>
        <v>0</v>
      </c>
      <c r="N7" s="233"/>
      <c r="O7" s="241">
        <f>Projections!P44</f>
        <v>0</v>
      </c>
      <c r="P7" s="241">
        <f>Projections!Q44</f>
        <v>0</v>
      </c>
      <c r="Q7" s="241">
        <f>Projections!R44</f>
        <v>0</v>
      </c>
      <c r="R7" s="241">
        <f>Projections!S44</f>
        <v>0</v>
      </c>
      <c r="S7" s="241">
        <f>Projections!T44</f>
        <v>0</v>
      </c>
      <c r="T7" s="241">
        <f>Projections!U44</f>
        <v>0</v>
      </c>
      <c r="U7" s="241">
        <f>Projections!V44</f>
        <v>0</v>
      </c>
      <c r="V7" s="241">
        <f>Projections!W44</f>
        <v>0</v>
      </c>
      <c r="W7" s="241">
        <f>Projections!X44</f>
        <v>0</v>
      </c>
      <c r="X7" s="241">
        <f>Projections!Y44</f>
        <v>0</v>
      </c>
      <c r="Y7" s="241">
        <f>Projections!Z44</f>
        <v>0</v>
      </c>
      <c r="Z7" s="241">
        <f>Projections!AA44</f>
        <v>0</v>
      </c>
      <c r="AA7" s="5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178"/>
      <c r="CO7" s="178"/>
      <c r="CP7" s="178"/>
      <c r="CQ7" s="178"/>
      <c r="CR7" s="178"/>
      <c r="CS7" s="178"/>
      <c r="CT7" s="178"/>
      <c r="CU7" s="178"/>
      <c r="CV7" s="178"/>
      <c r="CW7" s="178"/>
      <c r="CX7" s="178"/>
      <c r="CY7" s="178"/>
      <c r="CZ7" s="178"/>
      <c r="DA7" s="178"/>
      <c r="DB7" s="178"/>
      <c r="DC7" s="178"/>
      <c r="DD7" s="178"/>
      <c r="DE7" s="178"/>
      <c r="DF7" s="178"/>
      <c r="DG7" s="178"/>
      <c r="DH7" s="178"/>
      <c r="DI7" s="178"/>
      <c r="DJ7" s="178"/>
      <c r="DK7" s="178"/>
      <c r="DL7" s="178"/>
      <c r="DM7" s="178"/>
      <c r="DN7" s="178"/>
      <c r="DO7" s="178"/>
      <c r="DP7" s="178"/>
      <c r="DQ7" s="178"/>
      <c r="DR7" s="178"/>
      <c r="DS7" s="178"/>
      <c r="DT7" s="178"/>
      <c r="DU7" s="178"/>
      <c r="DV7" s="178"/>
      <c r="DW7" s="178"/>
      <c r="DX7" s="178"/>
      <c r="DY7" s="178"/>
      <c r="DZ7" s="178"/>
      <c r="EA7" s="178"/>
      <c r="EB7" s="178"/>
      <c r="EC7" s="178"/>
      <c r="ED7" s="178"/>
      <c r="EE7" s="178"/>
      <c r="EF7" s="178"/>
      <c r="EG7" s="178"/>
      <c r="EH7" s="178"/>
      <c r="EI7" s="178"/>
      <c r="EJ7" s="178"/>
      <c r="EK7" s="178"/>
      <c r="EL7" s="178"/>
      <c r="EM7" s="178"/>
      <c r="EN7" s="178"/>
      <c r="EO7" s="178"/>
      <c r="EP7" s="178"/>
      <c r="EQ7" s="178"/>
      <c r="ER7" s="178"/>
      <c r="ES7" s="178"/>
      <c r="ET7" s="178"/>
      <c r="EU7" s="178"/>
      <c r="EV7" s="178"/>
      <c r="EW7" s="178"/>
      <c r="EX7" s="178"/>
      <c r="EY7" s="178"/>
      <c r="EZ7" s="178"/>
      <c r="FA7" s="178"/>
      <c r="FB7" s="178"/>
      <c r="FC7" s="178"/>
      <c r="FD7" s="178"/>
      <c r="FE7" s="178"/>
      <c r="FF7" s="178"/>
      <c r="FG7" s="178"/>
      <c r="FH7" s="178"/>
      <c r="FI7" s="178"/>
      <c r="FJ7" s="178"/>
      <c r="FK7" s="178"/>
      <c r="FL7" s="178"/>
      <c r="FM7" s="178"/>
      <c r="FN7" s="178"/>
      <c r="FO7" s="178"/>
      <c r="FP7" s="178"/>
      <c r="FQ7" s="178"/>
      <c r="FR7" s="178"/>
      <c r="FS7" s="178"/>
      <c r="FT7" s="178"/>
      <c r="FU7" s="178"/>
      <c r="FV7" s="178"/>
      <c r="FW7" s="178"/>
      <c r="FX7" s="178"/>
      <c r="FY7" s="178"/>
      <c r="FZ7" s="178"/>
      <c r="GA7" s="178"/>
      <c r="GB7" s="178"/>
      <c r="GC7" s="178"/>
      <c r="GD7" s="178"/>
      <c r="GE7" s="178"/>
      <c r="GF7" s="178"/>
      <c r="GG7" s="178"/>
      <c r="GH7" s="178"/>
      <c r="GI7" s="178"/>
      <c r="GJ7" s="178"/>
      <c r="GK7" s="178"/>
      <c r="GL7" s="178"/>
      <c r="GM7" s="178"/>
      <c r="GN7" s="178"/>
      <c r="GO7" s="178"/>
      <c r="GP7" s="178"/>
      <c r="GQ7" s="178"/>
      <c r="GR7" s="178"/>
      <c r="GS7" s="178"/>
      <c r="GT7" s="178"/>
      <c r="GU7" s="178"/>
      <c r="GV7" s="178"/>
      <c r="GW7" s="178"/>
      <c r="GX7" s="178"/>
      <c r="GY7" s="178"/>
      <c r="GZ7" s="178"/>
      <c r="HA7" s="178"/>
      <c r="HB7" s="178"/>
      <c r="HC7" s="178"/>
      <c r="HD7" s="178"/>
      <c r="HE7" s="178"/>
      <c r="HF7" s="178"/>
      <c r="HG7" s="178"/>
      <c r="HH7" s="178"/>
      <c r="HI7" s="178"/>
      <c r="HJ7" s="178"/>
      <c r="HK7" s="178"/>
      <c r="HL7" s="178"/>
      <c r="HM7" s="178"/>
      <c r="HN7" s="178"/>
      <c r="HO7" s="178"/>
      <c r="HP7" s="178"/>
      <c r="HQ7" s="178"/>
      <c r="HR7" s="178"/>
      <c r="HS7" s="178"/>
      <c r="HT7" s="178"/>
      <c r="HU7" s="178"/>
      <c r="HV7" s="178"/>
      <c r="HW7" s="178"/>
      <c r="HX7" s="178"/>
      <c r="HY7" s="178"/>
      <c r="HZ7" s="178"/>
      <c r="IA7" s="178"/>
      <c r="IB7" s="178"/>
      <c r="IC7" s="178"/>
      <c r="ID7" s="178"/>
      <c r="IE7" s="178"/>
      <c r="IF7" s="178"/>
      <c r="IG7" s="178"/>
      <c r="IH7" s="178"/>
      <c r="II7" s="178"/>
      <c r="IJ7" s="178"/>
      <c r="IK7" s="178"/>
      <c r="IL7" s="178"/>
      <c r="IM7" s="178"/>
      <c r="IN7" s="178"/>
      <c r="IO7" s="178"/>
      <c r="IP7" s="178"/>
      <c r="IQ7" s="178"/>
      <c r="IR7" s="178"/>
      <c r="IS7" s="178"/>
      <c r="IT7" s="178"/>
      <c r="IU7" s="178"/>
      <c r="IV7" s="178"/>
      <c r="IW7" s="178"/>
      <c r="IX7" s="178"/>
      <c r="IY7" s="178"/>
      <c r="IZ7" s="178"/>
      <c r="JA7" s="178"/>
      <c r="JB7" s="178"/>
      <c r="JC7" s="178"/>
      <c r="JD7" s="178"/>
      <c r="JE7" s="178"/>
      <c r="JF7" s="178"/>
      <c r="JG7" s="178"/>
      <c r="JH7" s="178"/>
      <c r="JI7" s="178"/>
      <c r="JJ7" s="178"/>
      <c r="JK7" s="178"/>
      <c r="JL7" s="178"/>
      <c r="JM7" s="178"/>
      <c r="JN7" s="178"/>
      <c r="JO7" s="178"/>
      <c r="JP7" s="178"/>
      <c r="JQ7" s="178"/>
      <c r="JR7" s="178"/>
      <c r="JS7" s="178"/>
      <c r="JT7" s="178"/>
      <c r="JU7" s="178"/>
      <c r="JV7" s="178"/>
      <c r="JW7" s="178"/>
      <c r="JX7" s="178"/>
      <c r="JY7" s="178"/>
      <c r="JZ7" s="178"/>
      <c r="KA7" s="178"/>
      <c r="KB7" s="178"/>
      <c r="KC7" s="178"/>
      <c r="KD7" s="178"/>
      <c r="KE7" s="178"/>
      <c r="KF7" s="178"/>
      <c r="KG7" s="178"/>
      <c r="KH7" s="178"/>
      <c r="KI7" s="178"/>
      <c r="KJ7" s="178"/>
      <c r="KK7" s="178"/>
      <c r="KL7" s="178"/>
      <c r="KM7" s="178"/>
      <c r="KN7" s="178"/>
      <c r="KO7" s="178"/>
      <c r="KP7" s="178"/>
      <c r="KQ7" s="178"/>
      <c r="KR7" s="178"/>
      <c r="KS7" s="178"/>
      <c r="KT7" s="178"/>
      <c r="KU7" s="178"/>
      <c r="KV7" s="178"/>
      <c r="KW7" s="178"/>
      <c r="KX7" s="178"/>
      <c r="KY7" s="178"/>
      <c r="KZ7" s="178"/>
      <c r="LA7" s="178"/>
      <c r="LB7" s="178"/>
      <c r="LC7" s="178"/>
      <c r="LD7" s="178"/>
      <c r="LE7" s="178"/>
      <c r="LF7" s="178"/>
      <c r="LG7" s="178"/>
      <c r="LH7" s="178"/>
      <c r="LI7" s="178"/>
      <c r="LJ7" s="178"/>
      <c r="LK7" s="178"/>
      <c r="LL7" s="178"/>
      <c r="LM7" s="178"/>
      <c r="LN7" s="178"/>
      <c r="LO7" s="178"/>
      <c r="LP7" s="178"/>
      <c r="LQ7" s="178"/>
      <c r="LR7" s="178"/>
      <c r="LS7" s="178"/>
      <c r="LT7" s="178"/>
      <c r="LU7" s="178"/>
      <c r="LV7" s="178"/>
      <c r="LW7" s="178"/>
      <c r="LX7" s="178"/>
      <c r="LY7" s="178"/>
      <c r="LZ7" s="178"/>
      <c r="MA7" s="178"/>
      <c r="MB7" s="178"/>
      <c r="MC7" s="178"/>
      <c r="MD7" s="178"/>
      <c r="ME7" s="178"/>
      <c r="MF7" s="178"/>
      <c r="MG7" s="178"/>
      <c r="MH7" s="178"/>
      <c r="MI7" s="178"/>
      <c r="MJ7" s="178"/>
      <c r="MK7" s="178"/>
      <c r="ML7" s="178"/>
      <c r="MM7" s="178"/>
      <c r="MN7" s="178"/>
      <c r="MO7" s="178"/>
      <c r="MP7" s="178"/>
      <c r="MQ7" s="178"/>
      <c r="MR7" s="178"/>
      <c r="MS7" s="178"/>
      <c r="MT7" s="178"/>
      <c r="MU7" s="178"/>
      <c r="MV7" s="178"/>
      <c r="MW7" s="178"/>
      <c r="MX7" s="178"/>
      <c r="MY7" s="178"/>
      <c r="MZ7" s="178"/>
      <c r="NA7" s="178"/>
      <c r="NB7" s="178"/>
      <c r="NC7" s="178"/>
      <c r="ND7" s="178"/>
      <c r="NE7" s="178"/>
      <c r="NF7" s="178"/>
      <c r="NG7" s="178"/>
      <c r="NH7" s="178"/>
      <c r="NI7" s="178"/>
      <c r="NJ7" s="178"/>
      <c r="NK7" s="178"/>
      <c r="NL7" s="178"/>
      <c r="NM7" s="178"/>
      <c r="NN7" s="178"/>
      <c r="NO7" s="178"/>
      <c r="NP7" s="178"/>
      <c r="NQ7" s="178"/>
      <c r="NR7" s="178"/>
      <c r="NS7" s="178"/>
      <c r="NT7" s="178"/>
      <c r="NU7" s="178"/>
      <c r="NV7" s="178"/>
      <c r="NW7" s="178"/>
      <c r="NX7" s="178"/>
      <c r="NY7" s="178"/>
      <c r="NZ7" s="178"/>
      <c r="OA7" s="178"/>
      <c r="OB7" s="178"/>
      <c r="OC7" s="178"/>
      <c r="OD7" s="178"/>
      <c r="OE7" s="178"/>
      <c r="OF7" s="178"/>
      <c r="OG7" s="178"/>
      <c r="OH7" s="178"/>
      <c r="OI7" s="178"/>
      <c r="OJ7" s="178"/>
      <c r="OK7" s="178"/>
      <c r="OL7" s="178"/>
      <c r="OM7" s="178"/>
      <c r="ON7" s="178"/>
      <c r="OO7" s="178"/>
      <c r="OP7" s="178"/>
      <c r="OQ7" s="178"/>
      <c r="OR7" s="178"/>
      <c r="OS7" s="178"/>
      <c r="OT7" s="178"/>
      <c r="OU7" s="178"/>
      <c r="OV7" s="178"/>
      <c r="OW7" s="178"/>
      <c r="OX7" s="178"/>
      <c r="OY7" s="178"/>
      <c r="OZ7" s="178"/>
      <c r="PA7" s="178"/>
      <c r="PB7" s="178"/>
      <c r="PC7" s="178"/>
      <c r="PD7" s="178"/>
      <c r="PE7" s="178"/>
      <c r="PF7" s="178"/>
      <c r="PG7" s="178"/>
      <c r="PH7" s="178"/>
      <c r="PI7" s="178"/>
      <c r="PJ7" s="178"/>
      <c r="PK7" s="178"/>
      <c r="PL7" s="178"/>
      <c r="PM7" s="178"/>
      <c r="PN7" s="178"/>
      <c r="PO7" s="178"/>
      <c r="PP7" s="178"/>
      <c r="PQ7" s="178"/>
      <c r="PR7" s="178"/>
      <c r="PS7" s="178"/>
      <c r="PT7" s="178"/>
      <c r="PU7" s="178"/>
      <c r="PV7" s="178"/>
      <c r="PW7" s="178"/>
      <c r="PX7" s="178"/>
      <c r="PY7" s="178"/>
      <c r="PZ7" s="178"/>
      <c r="QA7" s="178"/>
      <c r="QB7" s="178"/>
      <c r="QC7" s="178"/>
      <c r="QD7" s="178"/>
      <c r="QE7" s="178"/>
      <c r="QF7" s="178"/>
      <c r="QG7" s="178"/>
      <c r="QH7" s="178"/>
      <c r="QI7" s="178"/>
      <c r="QJ7" s="178"/>
      <c r="QK7" s="178"/>
      <c r="QL7" s="178"/>
      <c r="QM7" s="178"/>
      <c r="QN7" s="178"/>
      <c r="QO7" s="178"/>
      <c r="QP7" s="178"/>
      <c r="QQ7" s="178"/>
      <c r="QR7" s="178"/>
      <c r="QS7" s="178"/>
      <c r="QT7" s="178"/>
      <c r="QU7" s="178"/>
      <c r="QV7" s="178"/>
      <c r="QW7" s="178"/>
      <c r="QX7" s="178"/>
      <c r="QY7" s="178"/>
      <c r="QZ7" s="178"/>
      <c r="RA7" s="178"/>
      <c r="RB7" s="178"/>
      <c r="RC7" s="178"/>
      <c r="RD7" s="178"/>
      <c r="RE7" s="178"/>
      <c r="RF7" s="178"/>
      <c r="RG7" s="178"/>
      <c r="RH7" s="178"/>
      <c r="RI7" s="178"/>
      <c r="RJ7" s="178"/>
      <c r="RK7" s="178"/>
      <c r="RL7" s="178"/>
      <c r="RM7" s="178"/>
      <c r="RN7" s="178"/>
      <c r="RO7" s="178"/>
      <c r="RP7" s="178"/>
      <c r="RQ7" s="178"/>
      <c r="RR7" s="178"/>
      <c r="RS7" s="178"/>
      <c r="RT7" s="178"/>
      <c r="RU7" s="178"/>
      <c r="RV7" s="178"/>
      <c r="RW7" s="178"/>
      <c r="RX7" s="178"/>
      <c r="RY7" s="178"/>
      <c r="RZ7" s="178"/>
      <c r="SA7" s="178"/>
      <c r="SB7" s="178"/>
      <c r="SC7" s="178"/>
      <c r="SD7" s="178"/>
      <c r="SE7" s="178"/>
      <c r="SF7" s="178"/>
      <c r="SG7" s="178"/>
      <c r="SH7" s="178"/>
      <c r="SI7" s="178"/>
      <c r="SJ7" s="178"/>
      <c r="SK7" s="178"/>
      <c r="SL7" s="178"/>
      <c r="SM7" s="178"/>
      <c r="SN7" s="178"/>
      <c r="SO7" s="178"/>
      <c r="SP7" s="178"/>
      <c r="SQ7" s="178"/>
      <c r="SR7" s="178"/>
      <c r="SS7" s="178"/>
      <c r="ST7" s="178"/>
      <c r="SU7" s="178"/>
      <c r="SV7" s="178"/>
      <c r="SW7" s="178"/>
      <c r="SX7" s="178"/>
      <c r="SY7" s="178"/>
      <c r="SZ7" s="178"/>
      <c r="TA7" s="178"/>
      <c r="TB7" s="178"/>
      <c r="TC7" s="178"/>
      <c r="TD7" s="178"/>
      <c r="TE7" s="178"/>
      <c r="TF7" s="178"/>
      <c r="TG7" s="178"/>
      <c r="TH7" s="178"/>
      <c r="TI7" s="178"/>
      <c r="TJ7" s="178"/>
      <c r="TK7" s="178"/>
      <c r="TL7" s="178"/>
      <c r="TM7" s="178"/>
      <c r="TN7" s="178"/>
      <c r="TO7" s="178"/>
      <c r="TP7" s="178"/>
      <c r="TQ7" s="178"/>
      <c r="TR7" s="178"/>
      <c r="TS7" s="178"/>
      <c r="TT7" s="178"/>
      <c r="TU7" s="178"/>
      <c r="TV7" s="178"/>
      <c r="TW7" s="178"/>
      <c r="TX7" s="178"/>
      <c r="TY7" s="178"/>
      <c r="TZ7" s="178"/>
      <c r="UA7" s="178"/>
      <c r="UB7" s="178"/>
      <c r="UC7" s="178"/>
      <c r="UD7" s="178"/>
      <c r="UE7" s="178"/>
      <c r="UF7" s="178"/>
      <c r="UG7" s="178"/>
      <c r="UH7" s="178"/>
      <c r="UI7" s="178"/>
      <c r="UJ7" s="178"/>
      <c r="UK7" s="178"/>
      <c r="UL7" s="178"/>
      <c r="UM7" s="178"/>
      <c r="UN7" s="178"/>
      <c r="UO7" s="178"/>
      <c r="UP7" s="178"/>
      <c r="UQ7" s="178"/>
      <c r="UR7" s="178"/>
      <c r="US7" s="178"/>
      <c r="UT7" s="178"/>
      <c r="UU7" s="178"/>
      <c r="UV7" s="178"/>
      <c r="UW7" s="178"/>
      <c r="UX7" s="178"/>
      <c r="UY7" s="178"/>
      <c r="UZ7" s="178"/>
      <c r="VA7" s="178"/>
      <c r="VB7" s="178"/>
      <c r="VC7" s="178"/>
      <c r="VD7" s="178"/>
      <c r="VE7" s="178"/>
      <c r="VF7" s="178"/>
      <c r="VG7" s="178"/>
      <c r="VH7" s="178"/>
      <c r="VI7" s="178"/>
      <c r="VJ7" s="178"/>
      <c r="VK7" s="178"/>
      <c r="VL7" s="178"/>
      <c r="VM7" s="178"/>
      <c r="VN7" s="178"/>
      <c r="VO7" s="178"/>
      <c r="VP7" s="178"/>
      <c r="VQ7" s="178"/>
      <c r="VR7" s="178"/>
      <c r="VS7" s="178"/>
      <c r="VT7" s="178"/>
      <c r="VU7" s="178"/>
      <c r="VV7" s="178"/>
      <c r="VW7" s="178"/>
      <c r="VX7" s="178"/>
      <c r="VY7" s="178"/>
      <c r="VZ7" s="178"/>
      <c r="WA7" s="178"/>
      <c r="WB7" s="178"/>
      <c r="WC7" s="178"/>
      <c r="WD7" s="178"/>
      <c r="WE7" s="178"/>
      <c r="WF7" s="178"/>
      <c r="WG7" s="178"/>
      <c r="WH7" s="178"/>
      <c r="WI7" s="178"/>
      <c r="WJ7" s="178"/>
      <c r="WK7" s="178"/>
      <c r="WL7" s="178"/>
      <c r="WM7" s="178"/>
      <c r="WN7" s="178"/>
      <c r="WO7" s="178"/>
      <c r="WP7" s="178"/>
      <c r="WQ7" s="178"/>
      <c r="WR7" s="178"/>
      <c r="WS7" s="178"/>
      <c r="WT7" s="178"/>
      <c r="WU7" s="178"/>
      <c r="WV7" s="178"/>
      <c r="WW7" s="178"/>
      <c r="WX7" s="178"/>
      <c r="WY7" s="178"/>
      <c r="WZ7" s="178"/>
      <c r="XA7" s="178"/>
      <c r="XB7" s="178"/>
      <c r="XC7" s="178"/>
      <c r="XD7" s="178"/>
      <c r="XE7" s="178"/>
      <c r="XF7" s="178"/>
      <c r="XG7" s="178"/>
      <c r="XH7" s="178"/>
      <c r="XI7" s="178"/>
      <c r="XJ7" s="178"/>
      <c r="XK7" s="178"/>
      <c r="XL7" s="178"/>
      <c r="XM7" s="178"/>
      <c r="XN7" s="178"/>
      <c r="XO7" s="178"/>
      <c r="XP7" s="178"/>
      <c r="XQ7" s="178"/>
      <c r="XR7" s="178"/>
      <c r="XS7" s="178"/>
      <c r="XT7" s="178"/>
      <c r="XU7" s="178"/>
      <c r="XV7" s="178"/>
      <c r="XW7" s="178"/>
      <c r="XX7" s="178"/>
      <c r="XY7" s="178"/>
      <c r="XZ7" s="178"/>
      <c r="YA7" s="178"/>
      <c r="YB7" s="178"/>
      <c r="YC7" s="178"/>
      <c r="YD7" s="178"/>
      <c r="YE7" s="178"/>
      <c r="YF7" s="178"/>
      <c r="YG7" s="178"/>
      <c r="YH7" s="178"/>
      <c r="YI7" s="178"/>
      <c r="YJ7" s="178"/>
      <c r="YK7" s="178"/>
      <c r="YL7" s="178"/>
      <c r="YM7" s="178"/>
      <c r="YN7" s="178"/>
      <c r="YO7" s="178"/>
      <c r="YP7" s="178"/>
      <c r="YQ7" s="178"/>
      <c r="YR7" s="178"/>
      <c r="YS7" s="178"/>
      <c r="YT7" s="178"/>
      <c r="YU7" s="178"/>
      <c r="YV7" s="178"/>
      <c r="YW7" s="178"/>
      <c r="YX7" s="178"/>
      <c r="YY7" s="178"/>
      <c r="YZ7" s="178"/>
      <c r="ZA7" s="178"/>
      <c r="ZB7" s="178"/>
      <c r="ZC7" s="178"/>
      <c r="ZD7" s="178"/>
      <c r="ZE7" s="178"/>
      <c r="ZF7" s="178"/>
      <c r="ZG7" s="178"/>
      <c r="ZH7" s="178"/>
      <c r="ZI7" s="178"/>
      <c r="ZJ7" s="178"/>
      <c r="ZK7" s="178"/>
      <c r="ZL7" s="178"/>
      <c r="ZM7" s="178"/>
      <c r="ZN7" s="178"/>
      <c r="ZO7" s="178"/>
      <c r="ZP7" s="178"/>
      <c r="ZQ7" s="178"/>
      <c r="ZR7" s="178"/>
      <c r="ZS7" s="178"/>
      <c r="ZT7" s="178"/>
      <c r="ZU7" s="178"/>
      <c r="ZV7" s="178"/>
      <c r="ZW7" s="178"/>
      <c r="ZX7" s="178"/>
      <c r="ZY7" s="178"/>
      <c r="ZZ7" s="178"/>
      <c r="AAA7" s="178"/>
      <c r="AAB7" s="178"/>
      <c r="AAC7" s="178"/>
      <c r="AAD7" s="178"/>
      <c r="AAE7" s="178"/>
      <c r="AAF7" s="178"/>
      <c r="AAG7" s="178"/>
      <c r="AAH7" s="178"/>
      <c r="AAI7" s="178"/>
      <c r="AAJ7" s="178"/>
      <c r="AAK7" s="178"/>
      <c r="AAL7" s="178"/>
      <c r="AAM7" s="178"/>
      <c r="AAN7" s="178"/>
      <c r="AAO7" s="178"/>
      <c r="AAP7" s="178"/>
      <c r="AAQ7" s="178"/>
      <c r="AAR7" s="178"/>
      <c r="AAS7" s="178"/>
      <c r="AAT7" s="178"/>
      <c r="AAU7" s="178"/>
      <c r="AAV7" s="178"/>
      <c r="AAW7" s="178"/>
      <c r="AAX7" s="178"/>
      <c r="AAY7" s="178"/>
      <c r="AAZ7" s="178"/>
      <c r="ABA7" s="178"/>
      <c r="ABB7" s="178"/>
      <c r="ABC7" s="178"/>
      <c r="ABD7" s="178"/>
      <c r="ABE7" s="178"/>
      <c r="ABF7" s="178"/>
      <c r="ABG7" s="178"/>
      <c r="ABH7" s="178"/>
      <c r="ABI7" s="178"/>
      <c r="ABJ7" s="178"/>
      <c r="ABK7" s="178"/>
      <c r="ABL7" s="178"/>
      <c r="ABM7" s="178"/>
      <c r="ABN7" s="178"/>
      <c r="ABO7" s="178"/>
      <c r="ABP7" s="178"/>
      <c r="ABQ7" s="178"/>
      <c r="ABR7" s="178"/>
      <c r="ABS7" s="178"/>
      <c r="ABT7" s="178"/>
      <c r="ABU7" s="178"/>
      <c r="ABV7" s="178"/>
      <c r="ABW7" s="178"/>
      <c r="ABX7" s="178"/>
      <c r="ABY7" s="178"/>
      <c r="ABZ7" s="178"/>
      <c r="ACA7" s="178"/>
      <c r="ACB7" s="178"/>
      <c r="ACC7" s="178"/>
      <c r="ACD7" s="178"/>
      <c r="ACE7" s="178"/>
      <c r="ACF7" s="178"/>
      <c r="ACG7" s="178"/>
      <c r="ACH7" s="178"/>
      <c r="ACI7" s="178"/>
      <c r="ACJ7" s="178"/>
      <c r="ACK7" s="178"/>
      <c r="ACL7" s="178"/>
      <c r="ACM7" s="178"/>
      <c r="ACN7" s="178"/>
      <c r="ACO7" s="178"/>
      <c r="ACP7" s="178"/>
      <c r="ACQ7" s="178"/>
      <c r="ACR7" s="178"/>
      <c r="ACS7" s="178"/>
      <c r="ACT7" s="178"/>
      <c r="ACU7" s="178"/>
      <c r="ACV7" s="178"/>
      <c r="ACW7" s="178"/>
      <c r="ACX7" s="178"/>
      <c r="ACY7" s="178"/>
      <c r="ACZ7" s="178"/>
      <c r="ADA7" s="178"/>
      <c r="ADB7" s="178"/>
      <c r="ADC7" s="178"/>
      <c r="ADD7" s="178"/>
      <c r="ADE7" s="178"/>
      <c r="ADF7" s="178"/>
      <c r="ADG7" s="178"/>
      <c r="ADH7" s="178"/>
      <c r="ADI7" s="178"/>
      <c r="ADJ7" s="178"/>
      <c r="ADK7" s="178"/>
      <c r="ADL7" s="178"/>
      <c r="ADM7" s="178"/>
      <c r="ADN7" s="178"/>
      <c r="ADO7" s="178"/>
      <c r="ADP7" s="178"/>
      <c r="ADQ7" s="178"/>
      <c r="ADR7" s="178"/>
      <c r="ADS7" s="178"/>
      <c r="ADT7" s="178"/>
      <c r="ADU7" s="178"/>
      <c r="ADV7" s="178"/>
      <c r="ADW7" s="178"/>
      <c r="ADX7" s="178"/>
      <c r="ADY7" s="178"/>
      <c r="ADZ7" s="178"/>
      <c r="AEA7" s="178"/>
      <c r="AEB7" s="178"/>
      <c r="AEC7" s="178"/>
      <c r="AED7" s="178"/>
      <c r="AEE7" s="178"/>
      <c r="AEF7" s="178"/>
      <c r="AEG7" s="178"/>
      <c r="AEH7" s="178"/>
      <c r="AEI7" s="178"/>
      <c r="AEJ7" s="178"/>
      <c r="AEK7" s="178"/>
      <c r="AEL7" s="178"/>
      <c r="AEM7" s="178"/>
      <c r="AEN7" s="178"/>
      <c r="AEO7" s="178"/>
      <c r="AEP7" s="178"/>
      <c r="AEQ7" s="178"/>
      <c r="AER7" s="178"/>
      <c r="AES7" s="178"/>
      <c r="AET7" s="178"/>
      <c r="AEU7" s="178"/>
      <c r="AEV7" s="178"/>
      <c r="AEW7" s="178"/>
      <c r="AEX7" s="178"/>
      <c r="AEY7" s="178"/>
      <c r="AEZ7" s="178"/>
      <c r="AFA7" s="178"/>
      <c r="AFB7" s="178"/>
      <c r="AFC7" s="178"/>
      <c r="AFD7" s="178"/>
      <c r="AFE7" s="178"/>
      <c r="AFF7" s="178"/>
      <c r="AFG7" s="178"/>
      <c r="AFH7" s="178"/>
      <c r="AFI7" s="178"/>
      <c r="AFJ7" s="178"/>
      <c r="AFK7" s="178"/>
      <c r="AFL7" s="178"/>
      <c r="AFM7" s="178"/>
      <c r="AFN7" s="178"/>
      <c r="AFO7" s="178"/>
      <c r="AFP7" s="178"/>
      <c r="AFQ7" s="178"/>
      <c r="AFR7" s="178"/>
      <c r="AFS7" s="178"/>
      <c r="AFT7" s="178"/>
      <c r="AFU7" s="178"/>
      <c r="AFV7" s="178"/>
      <c r="AFW7" s="178"/>
      <c r="AFX7" s="178"/>
      <c r="AFY7" s="178"/>
      <c r="AFZ7" s="178"/>
      <c r="AGA7" s="178"/>
      <c r="AGB7" s="178"/>
      <c r="AGC7" s="178"/>
      <c r="AGD7" s="178"/>
      <c r="AGE7" s="178"/>
      <c r="AGF7" s="178"/>
      <c r="AGG7" s="178"/>
      <c r="AGH7" s="178"/>
      <c r="AGI7" s="178"/>
      <c r="AGJ7" s="178"/>
      <c r="AGK7" s="178"/>
      <c r="AGL7" s="178"/>
      <c r="AGM7" s="178"/>
      <c r="AGN7" s="178"/>
      <c r="AGO7" s="178"/>
      <c r="AGP7" s="178"/>
      <c r="AGQ7" s="178"/>
      <c r="AGR7" s="178"/>
      <c r="AGS7" s="178"/>
      <c r="AGT7" s="178"/>
      <c r="AGU7" s="178"/>
      <c r="AGV7" s="178"/>
      <c r="AGW7" s="178"/>
      <c r="AGX7" s="178"/>
      <c r="AGY7" s="178"/>
      <c r="AGZ7" s="178"/>
      <c r="AHA7" s="178"/>
      <c r="AHB7" s="178"/>
      <c r="AHC7" s="178"/>
      <c r="AHD7" s="178"/>
      <c r="AHE7" s="178"/>
      <c r="AHF7" s="178"/>
      <c r="AHG7" s="178"/>
      <c r="AHH7" s="178"/>
      <c r="AHI7" s="178"/>
      <c r="AHJ7" s="178"/>
      <c r="AHK7" s="178"/>
      <c r="AHL7" s="178"/>
      <c r="AHM7" s="178"/>
      <c r="AHN7" s="178"/>
      <c r="AHO7" s="178"/>
      <c r="AHP7" s="178"/>
      <c r="AHQ7" s="178"/>
      <c r="AHR7" s="178"/>
      <c r="AHS7" s="178"/>
      <c r="AHT7" s="178"/>
      <c r="AHU7" s="178"/>
      <c r="AHV7" s="178"/>
      <c r="AHW7" s="178"/>
      <c r="AHX7" s="178"/>
      <c r="AHY7" s="178"/>
      <c r="AHZ7" s="178"/>
      <c r="AIA7" s="178"/>
      <c r="AIB7" s="178"/>
      <c r="AIC7" s="178"/>
      <c r="AID7" s="178"/>
      <c r="AIE7" s="178"/>
      <c r="AIF7" s="178"/>
      <c r="AIG7" s="178"/>
      <c r="AIH7" s="178"/>
      <c r="AII7" s="178"/>
      <c r="AIJ7" s="178"/>
      <c r="AIK7" s="178"/>
      <c r="AIL7" s="178"/>
      <c r="AIM7" s="178"/>
      <c r="AIN7" s="178"/>
      <c r="AIO7" s="178"/>
      <c r="AIP7" s="178"/>
      <c r="AIQ7" s="178"/>
      <c r="AIR7" s="178"/>
      <c r="AIS7" s="178"/>
      <c r="AIT7" s="178"/>
      <c r="AIU7" s="178"/>
      <c r="AIV7" s="178"/>
      <c r="AIW7" s="178"/>
      <c r="AIX7" s="178"/>
      <c r="AIY7" s="178"/>
      <c r="AIZ7" s="178"/>
      <c r="AJA7" s="178"/>
      <c r="AJB7" s="178"/>
      <c r="AJC7" s="178"/>
      <c r="AJD7" s="178"/>
      <c r="AJE7" s="178"/>
      <c r="AJF7" s="178"/>
      <c r="AJG7" s="178"/>
      <c r="AJH7" s="178"/>
      <c r="AJI7" s="178"/>
      <c r="AJJ7" s="178"/>
      <c r="AJK7" s="178"/>
      <c r="AJL7" s="178"/>
      <c r="AJM7" s="178"/>
      <c r="AJN7" s="178"/>
      <c r="AJO7" s="178"/>
      <c r="AJP7" s="178"/>
      <c r="AJQ7" s="178"/>
      <c r="AJR7" s="178"/>
      <c r="AJS7" s="178"/>
      <c r="AJT7" s="178"/>
      <c r="AJU7" s="178"/>
      <c r="AJV7" s="178"/>
      <c r="AJW7" s="178"/>
      <c r="AJX7" s="178"/>
      <c r="AJY7" s="178"/>
      <c r="AJZ7" s="178"/>
      <c r="AKA7" s="178"/>
      <c r="AKB7" s="178"/>
      <c r="AKC7" s="178"/>
      <c r="AKD7" s="178"/>
      <c r="AKE7" s="178"/>
      <c r="AKF7" s="178"/>
      <c r="AKG7" s="178"/>
      <c r="AKH7" s="178"/>
      <c r="AKI7" s="178"/>
      <c r="AKJ7" s="178"/>
      <c r="AKK7" s="178"/>
      <c r="AKL7" s="178"/>
      <c r="AKM7" s="178"/>
      <c r="AKN7" s="178"/>
      <c r="AKO7" s="178"/>
      <c r="AKP7" s="178"/>
      <c r="AKQ7" s="178"/>
      <c r="AKR7" s="178"/>
      <c r="AKS7" s="178"/>
      <c r="AKT7" s="178"/>
      <c r="AKU7" s="178"/>
      <c r="AKV7" s="178"/>
      <c r="AKW7" s="178"/>
      <c r="AKX7" s="178"/>
      <c r="AKY7" s="178"/>
      <c r="AKZ7" s="178"/>
      <c r="ALA7" s="178"/>
      <c r="ALB7" s="178"/>
      <c r="ALC7" s="178"/>
      <c r="ALD7" s="178"/>
      <c r="ALE7" s="178"/>
      <c r="ALF7" s="178"/>
      <c r="ALG7" s="178"/>
      <c r="ALH7" s="178"/>
      <c r="ALI7" s="178"/>
      <c r="ALJ7" s="178"/>
      <c r="ALK7" s="178"/>
      <c r="ALL7" s="178"/>
      <c r="ALM7" s="178"/>
      <c r="ALN7" s="178"/>
      <c r="ALO7" s="178"/>
      <c r="ALP7" s="178"/>
      <c r="ALQ7" s="178"/>
      <c r="ALR7" s="178"/>
      <c r="ALS7" s="178"/>
      <c r="ALT7" s="178"/>
      <c r="ALU7" s="178"/>
      <c r="ALV7" s="178"/>
      <c r="ALW7" s="178"/>
      <c r="ALX7" s="178"/>
      <c r="ALY7" s="178"/>
      <c r="ALZ7" s="178"/>
      <c r="AMA7" s="178"/>
      <c r="AMB7" s="178"/>
      <c r="AMC7" s="178"/>
      <c r="AMD7" s="178"/>
      <c r="AME7" s="178"/>
      <c r="AMF7" s="178"/>
      <c r="AMG7" s="178"/>
      <c r="AMH7" s="178"/>
      <c r="AMI7" s="178"/>
      <c r="AMJ7" s="178"/>
      <c r="AMK7" s="178"/>
      <c r="AML7" s="178"/>
      <c r="AMM7" s="178"/>
      <c r="AMN7" s="178"/>
      <c r="AMO7" s="178"/>
      <c r="AMP7" s="178"/>
      <c r="AMQ7" s="178"/>
      <c r="AMR7" s="178"/>
      <c r="AMS7" s="178"/>
      <c r="AMT7" s="178"/>
      <c r="AMU7" s="178"/>
      <c r="AMV7" s="178"/>
      <c r="AMW7" s="178"/>
      <c r="AMX7" s="178"/>
      <c r="AMY7" s="178"/>
      <c r="AMZ7" s="178"/>
      <c r="ANA7" s="178"/>
      <c r="ANB7" s="178"/>
      <c r="ANC7" s="178"/>
      <c r="AND7" s="178"/>
      <c r="ANE7" s="178"/>
      <c r="ANF7" s="178"/>
      <c r="ANG7" s="178"/>
      <c r="ANH7" s="178"/>
      <c r="ANI7" s="178"/>
      <c r="ANJ7" s="178"/>
      <c r="ANK7" s="178"/>
      <c r="ANL7" s="178"/>
      <c r="ANM7" s="178"/>
      <c r="ANN7" s="178"/>
      <c r="ANO7" s="178"/>
      <c r="ANP7" s="178"/>
      <c r="ANQ7" s="178"/>
      <c r="ANR7" s="178"/>
      <c r="ANS7" s="178"/>
      <c r="ANT7" s="178"/>
      <c r="ANU7" s="178"/>
      <c r="ANV7" s="178"/>
      <c r="ANW7" s="178"/>
      <c r="ANX7" s="178"/>
      <c r="ANY7" s="178"/>
      <c r="ANZ7" s="178"/>
      <c r="AOA7" s="178"/>
      <c r="AOB7" s="178"/>
      <c r="AOC7" s="178"/>
      <c r="AOD7" s="178"/>
      <c r="AOE7" s="178"/>
      <c r="AOF7" s="178"/>
      <c r="AOG7" s="178"/>
      <c r="AOH7" s="178"/>
      <c r="AOI7" s="178"/>
      <c r="AOJ7" s="178"/>
      <c r="AOK7" s="178"/>
      <c r="AOL7" s="178"/>
      <c r="AOM7" s="178"/>
      <c r="AON7" s="178"/>
      <c r="AOO7" s="178"/>
      <c r="AOP7" s="178"/>
      <c r="AOQ7" s="178"/>
      <c r="AOR7" s="178"/>
      <c r="AOS7" s="178"/>
      <c r="AOT7" s="178"/>
      <c r="AOU7" s="178"/>
      <c r="AOV7" s="178"/>
      <c r="AOW7" s="178"/>
      <c r="AOX7" s="178"/>
      <c r="AOY7" s="178"/>
      <c r="AOZ7" s="178"/>
      <c r="APA7" s="178"/>
      <c r="APB7" s="178"/>
      <c r="APC7" s="178"/>
      <c r="APD7" s="178"/>
      <c r="APE7" s="178"/>
      <c r="APF7" s="178"/>
      <c r="APG7" s="178"/>
      <c r="APH7" s="178"/>
      <c r="API7" s="178"/>
      <c r="APJ7" s="178"/>
      <c r="APK7" s="178"/>
      <c r="APL7" s="178"/>
      <c r="APM7" s="178"/>
      <c r="APN7" s="178"/>
      <c r="APO7" s="178"/>
      <c r="APP7" s="178"/>
      <c r="APQ7" s="178"/>
      <c r="APR7" s="178"/>
      <c r="APS7" s="178"/>
      <c r="APT7" s="178"/>
      <c r="APU7" s="178"/>
      <c r="APV7" s="178"/>
      <c r="APW7" s="178"/>
      <c r="APX7" s="178"/>
      <c r="APY7" s="178"/>
      <c r="APZ7" s="178"/>
      <c r="AQA7" s="178"/>
      <c r="AQB7" s="178"/>
      <c r="AQC7" s="178"/>
      <c r="AQD7" s="178"/>
      <c r="AQE7" s="178"/>
      <c r="AQF7" s="178"/>
      <c r="AQG7" s="178"/>
      <c r="AQH7" s="178"/>
    </row>
    <row r="8" spans="1:1126" s="235" customFormat="1" x14ac:dyDescent="0.25">
      <c r="A8" s="242" t="s">
        <v>34</v>
      </c>
      <c r="B8" s="243">
        <f>IF(AND(Projections!B19=0,Projections!B42=0),0,31)</f>
        <v>0</v>
      </c>
      <c r="C8" s="243">
        <f>IF(B8&gt;0,B8+28,IF(AND(Projections!C19=0,Projections!C42=0),0,28))</f>
        <v>0</v>
      </c>
      <c r="D8" s="243">
        <f>IF(C8&gt;0,C8+31,IF(AND(Projections!D19=0,Projections!D42=0),0,31))</f>
        <v>0</v>
      </c>
      <c r="E8" s="243">
        <f>IF(D8&gt;0,D8+30,IF(AND(Projections!E19=0,Projections!E42=0),0,30))</f>
        <v>0</v>
      </c>
      <c r="F8" s="243">
        <f>IF(E8&gt;0,E8+31,IF(AND(Projections!F19=0,Projections!F42=0),0,31))</f>
        <v>0</v>
      </c>
      <c r="G8" s="243">
        <f>IF(F8&gt;0,F8+30,IF(AND(Projections!G19=0,Projections!G42=0),0,30))</f>
        <v>0</v>
      </c>
      <c r="H8" s="243">
        <f>IF(G8&gt;0,G8+31,IF(AND(Projections!H19=0,Projections!H42=0),0,31))</f>
        <v>0</v>
      </c>
      <c r="I8" s="243">
        <f>IF(H8&gt;0,H8+31,IF(AND(Projections!I19=0,Projections!I42=0),0,31))</f>
        <v>0</v>
      </c>
      <c r="J8" s="243">
        <f>IF(I8&gt;0,I8+30,IF(AND(Projections!J19=0,Projections!J42=0),0,30))</f>
        <v>0</v>
      </c>
      <c r="K8" s="243">
        <f>IF(J8&gt;0,J8+31,IF(AND(Projections!K19=0,Projections!K42=0),0,31))</f>
        <v>0</v>
      </c>
      <c r="L8" s="243">
        <f>IF(K8&gt;0,K8+30,IF(AND(Projections!L19=0,Projections!L42=0),0,30))</f>
        <v>0</v>
      </c>
      <c r="M8" s="243">
        <f>IF(L8&gt;0,L8+31,IF(AND(Projections!M19=0,Projections!M42=0),0,31))</f>
        <v>0</v>
      </c>
      <c r="N8" s="233"/>
      <c r="O8" s="243">
        <f>IF(M8&gt;0,M8+31,IF(AND(Projections!P19=0,Projections!P42=0),0,31))</f>
        <v>0</v>
      </c>
      <c r="P8" s="243">
        <f>IF(O8&gt;0,O8+28,IF(AND(Projections!Q19=0,Projections!Q42=0),0,28))</f>
        <v>0</v>
      </c>
      <c r="Q8" s="243">
        <f>IF(P8&gt;0,P8+31,IF(AND(Projections!R19=0,Projections!R42=0),0,31))</f>
        <v>0</v>
      </c>
      <c r="R8" s="243">
        <f>IF(Q8&gt;0,Q8+30,IF(AND(Projections!S19=0,Projections!S42=0),0,30))</f>
        <v>0</v>
      </c>
      <c r="S8" s="243">
        <f>IF(R8&gt;0,R8+31,IF(AND(Projections!T19=0,Projections!T42=0),0,31))</f>
        <v>0</v>
      </c>
      <c r="T8" s="243">
        <f>IF(S8&gt;0,S8+30,IF(AND(Projections!U19=0,Projections!U42=0),0,30))</f>
        <v>0</v>
      </c>
      <c r="U8" s="243">
        <f>IF(T8&gt;0,T8+31,IF(AND(Projections!V19=0,Projections!V42=0),0,31))</f>
        <v>0</v>
      </c>
      <c r="V8" s="243">
        <f>IF(U8&gt;0,U8+31,IF(AND(Projections!W19=0,Projections!W42=0),0,31))</f>
        <v>0</v>
      </c>
      <c r="W8" s="243">
        <f>IF(V8&gt;0,V8+30,IF(AND(Projections!X19=0,Projections!X42=0),0,30))</f>
        <v>0</v>
      </c>
      <c r="X8" s="243">
        <f>IF(W8&gt;0,W8+31,IF(AND(Projections!Y19=0,Projections!Y42=0),0,31))</f>
        <v>0</v>
      </c>
      <c r="Y8" s="243">
        <f>IF(X8&gt;0,X8+30,IF(AND(Projections!Z19=0,Projections!Z42=0),0,30))</f>
        <v>0</v>
      </c>
      <c r="Z8" s="243">
        <f>IF(Y8&gt;0,Y8+31,IF(AND(Projections!AA19=0,Projections!AA42=0),0,31))</f>
        <v>0</v>
      </c>
      <c r="AA8" s="5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78"/>
      <c r="DD8" s="178"/>
      <c r="DE8" s="178"/>
      <c r="DF8" s="178"/>
      <c r="DG8" s="178"/>
      <c r="DH8" s="178"/>
      <c r="DI8" s="178"/>
      <c r="DJ8" s="178"/>
      <c r="DK8" s="178"/>
      <c r="DL8" s="178"/>
      <c r="DM8" s="178"/>
      <c r="DN8" s="178"/>
      <c r="DO8" s="178"/>
      <c r="DP8" s="178"/>
      <c r="DQ8" s="178"/>
      <c r="DR8" s="178"/>
      <c r="DS8" s="178"/>
      <c r="DT8" s="178"/>
      <c r="DU8" s="178"/>
      <c r="DV8" s="178"/>
      <c r="DW8" s="178"/>
      <c r="DX8" s="178"/>
      <c r="DY8" s="178"/>
      <c r="DZ8" s="178"/>
      <c r="EA8" s="178"/>
      <c r="EB8" s="178"/>
      <c r="EC8" s="178"/>
      <c r="ED8" s="178"/>
      <c r="EE8" s="178"/>
      <c r="EF8" s="178"/>
      <c r="EG8" s="178"/>
      <c r="EH8" s="178"/>
      <c r="EI8" s="178"/>
      <c r="EJ8" s="178"/>
      <c r="EK8" s="178"/>
      <c r="EL8" s="178"/>
      <c r="EM8" s="178"/>
      <c r="EN8" s="178"/>
      <c r="EO8" s="178"/>
      <c r="EP8" s="178"/>
      <c r="EQ8" s="178"/>
      <c r="ER8" s="178"/>
      <c r="ES8" s="178"/>
      <c r="ET8" s="178"/>
      <c r="EU8" s="178"/>
      <c r="EV8" s="178"/>
      <c r="EW8" s="178"/>
      <c r="EX8" s="178"/>
      <c r="EY8" s="178"/>
      <c r="EZ8" s="178"/>
      <c r="FA8" s="178"/>
      <c r="FB8" s="178"/>
      <c r="FC8" s="178"/>
      <c r="FD8" s="178"/>
      <c r="FE8" s="178"/>
      <c r="FF8" s="178"/>
      <c r="FG8" s="178"/>
      <c r="FH8" s="178"/>
      <c r="FI8" s="178"/>
      <c r="FJ8" s="178"/>
      <c r="FK8" s="178"/>
      <c r="FL8" s="178"/>
      <c r="FM8" s="178"/>
      <c r="FN8" s="178"/>
      <c r="FO8" s="178"/>
      <c r="FP8" s="178"/>
      <c r="FQ8" s="178"/>
      <c r="FR8" s="178"/>
      <c r="FS8" s="178"/>
      <c r="FT8" s="178"/>
      <c r="FU8" s="178"/>
      <c r="FV8" s="178"/>
      <c r="FW8" s="178"/>
      <c r="FX8" s="178"/>
      <c r="FY8" s="178"/>
      <c r="FZ8" s="178"/>
      <c r="GA8" s="178"/>
      <c r="GB8" s="178"/>
      <c r="GC8" s="178"/>
      <c r="GD8" s="178"/>
      <c r="GE8" s="178"/>
      <c r="GF8" s="178"/>
      <c r="GG8" s="178"/>
      <c r="GH8" s="178"/>
      <c r="GI8" s="178"/>
      <c r="GJ8" s="178"/>
      <c r="GK8" s="178"/>
      <c r="GL8" s="178"/>
      <c r="GM8" s="178"/>
      <c r="GN8" s="178"/>
      <c r="GO8" s="178"/>
      <c r="GP8" s="178"/>
      <c r="GQ8" s="178"/>
      <c r="GR8" s="178"/>
      <c r="GS8" s="178"/>
      <c r="GT8" s="178"/>
      <c r="GU8" s="178"/>
      <c r="GV8" s="178"/>
      <c r="GW8" s="178"/>
      <c r="GX8" s="178"/>
      <c r="GY8" s="178"/>
      <c r="GZ8" s="178"/>
      <c r="HA8" s="178"/>
      <c r="HB8" s="178"/>
      <c r="HC8" s="178"/>
      <c r="HD8" s="178"/>
      <c r="HE8" s="178"/>
      <c r="HF8" s="178"/>
      <c r="HG8" s="178"/>
      <c r="HH8" s="178"/>
      <c r="HI8" s="178"/>
      <c r="HJ8" s="178"/>
      <c r="HK8" s="178"/>
      <c r="HL8" s="178"/>
      <c r="HM8" s="178"/>
      <c r="HN8" s="178"/>
      <c r="HO8" s="178"/>
      <c r="HP8" s="178"/>
      <c r="HQ8" s="178"/>
      <c r="HR8" s="178"/>
      <c r="HS8" s="178"/>
      <c r="HT8" s="178"/>
      <c r="HU8" s="178"/>
      <c r="HV8" s="178"/>
      <c r="HW8" s="178"/>
      <c r="HX8" s="178"/>
      <c r="HY8" s="178"/>
      <c r="HZ8" s="178"/>
      <c r="IA8" s="178"/>
      <c r="IB8" s="178"/>
      <c r="IC8" s="178"/>
      <c r="ID8" s="178"/>
      <c r="IE8" s="178"/>
      <c r="IF8" s="178"/>
      <c r="IG8" s="178"/>
      <c r="IH8" s="178"/>
      <c r="II8" s="178"/>
      <c r="IJ8" s="178"/>
      <c r="IK8" s="178"/>
      <c r="IL8" s="178"/>
      <c r="IM8" s="178"/>
      <c r="IN8" s="178"/>
      <c r="IO8" s="178"/>
      <c r="IP8" s="178"/>
      <c r="IQ8" s="178"/>
      <c r="IR8" s="178"/>
      <c r="IS8" s="178"/>
      <c r="IT8" s="178"/>
      <c r="IU8" s="178"/>
      <c r="IV8" s="178"/>
      <c r="IW8" s="178"/>
      <c r="IX8" s="178"/>
      <c r="IY8" s="178"/>
      <c r="IZ8" s="178"/>
      <c r="JA8" s="178"/>
      <c r="JB8" s="178"/>
      <c r="JC8" s="178"/>
      <c r="JD8" s="178"/>
      <c r="JE8" s="178"/>
      <c r="JF8" s="178"/>
      <c r="JG8" s="178"/>
      <c r="JH8" s="178"/>
      <c r="JI8" s="178"/>
      <c r="JJ8" s="178"/>
      <c r="JK8" s="178"/>
      <c r="JL8" s="178"/>
      <c r="JM8" s="178"/>
      <c r="JN8" s="178"/>
      <c r="JO8" s="178"/>
      <c r="JP8" s="178"/>
      <c r="JQ8" s="178"/>
      <c r="JR8" s="178"/>
      <c r="JS8" s="178"/>
      <c r="JT8" s="178"/>
      <c r="JU8" s="178"/>
      <c r="JV8" s="178"/>
      <c r="JW8" s="178"/>
      <c r="JX8" s="178"/>
      <c r="JY8" s="178"/>
      <c r="JZ8" s="178"/>
      <c r="KA8" s="178"/>
      <c r="KB8" s="178"/>
      <c r="KC8" s="178"/>
      <c r="KD8" s="178"/>
      <c r="KE8" s="178"/>
      <c r="KF8" s="178"/>
      <c r="KG8" s="178"/>
      <c r="KH8" s="178"/>
      <c r="KI8" s="178"/>
      <c r="KJ8" s="178"/>
      <c r="KK8" s="178"/>
      <c r="KL8" s="178"/>
      <c r="KM8" s="178"/>
      <c r="KN8" s="178"/>
      <c r="KO8" s="178"/>
      <c r="KP8" s="178"/>
      <c r="KQ8" s="178"/>
      <c r="KR8" s="178"/>
      <c r="KS8" s="178"/>
      <c r="KT8" s="178"/>
      <c r="KU8" s="178"/>
      <c r="KV8" s="178"/>
      <c r="KW8" s="178"/>
      <c r="KX8" s="178"/>
      <c r="KY8" s="178"/>
      <c r="KZ8" s="178"/>
      <c r="LA8" s="178"/>
      <c r="LB8" s="178"/>
      <c r="LC8" s="178"/>
      <c r="LD8" s="178"/>
      <c r="LE8" s="178"/>
      <c r="LF8" s="178"/>
      <c r="LG8" s="178"/>
      <c r="LH8" s="178"/>
      <c r="LI8" s="178"/>
      <c r="LJ8" s="178"/>
      <c r="LK8" s="178"/>
      <c r="LL8" s="178"/>
      <c r="LM8" s="178"/>
      <c r="LN8" s="178"/>
      <c r="LO8" s="178"/>
      <c r="LP8" s="178"/>
      <c r="LQ8" s="178"/>
      <c r="LR8" s="178"/>
      <c r="LS8" s="178"/>
      <c r="LT8" s="178"/>
      <c r="LU8" s="178"/>
      <c r="LV8" s="178"/>
      <c r="LW8" s="178"/>
      <c r="LX8" s="178"/>
      <c r="LY8" s="178"/>
      <c r="LZ8" s="178"/>
      <c r="MA8" s="178"/>
      <c r="MB8" s="178"/>
      <c r="MC8" s="178"/>
      <c r="MD8" s="178"/>
      <c r="ME8" s="178"/>
      <c r="MF8" s="178"/>
      <c r="MG8" s="178"/>
      <c r="MH8" s="178"/>
      <c r="MI8" s="178"/>
      <c r="MJ8" s="178"/>
      <c r="MK8" s="178"/>
      <c r="ML8" s="178"/>
      <c r="MM8" s="178"/>
      <c r="MN8" s="178"/>
      <c r="MO8" s="178"/>
      <c r="MP8" s="178"/>
      <c r="MQ8" s="178"/>
      <c r="MR8" s="178"/>
      <c r="MS8" s="178"/>
      <c r="MT8" s="178"/>
      <c r="MU8" s="178"/>
      <c r="MV8" s="178"/>
      <c r="MW8" s="178"/>
      <c r="MX8" s="178"/>
      <c r="MY8" s="178"/>
      <c r="MZ8" s="178"/>
      <c r="NA8" s="178"/>
      <c r="NB8" s="178"/>
      <c r="NC8" s="178"/>
      <c r="ND8" s="178"/>
      <c r="NE8" s="178"/>
      <c r="NF8" s="178"/>
      <c r="NG8" s="178"/>
      <c r="NH8" s="178"/>
      <c r="NI8" s="178"/>
      <c r="NJ8" s="178"/>
      <c r="NK8" s="178"/>
      <c r="NL8" s="178"/>
      <c r="NM8" s="178"/>
      <c r="NN8" s="178"/>
      <c r="NO8" s="178"/>
      <c r="NP8" s="178"/>
      <c r="NQ8" s="178"/>
      <c r="NR8" s="178"/>
      <c r="NS8" s="178"/>
      <c r="NT8" s="178"/>
      <c r="NU8" s="178"/>
      <c r="NV8" s="178"/>
      <c r="NW8" s="178"/>
      <c r="NX8" s="178"/>
      <c r="NY8" s="178"/>
      <c r="NZ8" s="178"/>
      <c r="OA8" s="178"/>
      <c r="OB8" s="178"/>
      <c r="OC8" s="178"/>
      <c r="OD8" s="178"/>
      <c r="OE8" s="178"/>
      <c r="OF8" s="178"/>
      <c r="OG8" s="178"/>
      <c r="OH8" s="178"/>
      <c r="OI8" s="178"/>
      <c r="OJ8" s="178"/>
      <c r="OK8" s="178"/>
      <c r="OL8" s="178"/>
      <c r="OM8" s="178"/>
      <c r="ON8" s="178"/>
      <c r="OO8" s="178"/>
      <c r="OP8" s="178"/>
      <c r="OQ8" s="178"/>
      <c r="OR8" s="178"/>
      <c r="OS8" s="178"/>
      <c r="OT8" s="178"/>
      <c r="OU8" s="178"/>
      <c r="OV8" s="178"/>
      <c r="OW8" s="178"/>
      <c r="OX8" s="178"/>
      <c r="OY8" s="178"/>
      <c r="OZ8" s="178"/>
      <c r="PA8" s="178"/>
      <c r="PB8" s="178"/>
      <c r="PC8" s="178"/>
      <c r="PD8" s="178"/>
      <c r="PE8" s="178"/>
      <c r="PF8" s="178"/>
      <c r="PG8" s="178"/>
      <c r="PH8" s="178"/>
      <c r="PI8" s="178"/>
      <c r="PJ8" s="178"/>
      <c r="PK8" s="178"/>
      <c r="PL8" s="178"/>
      <c r="PM8" s="178"/>
      <c r="PN8" s="178"/>
      <c r="PO8" s="178"/>
      <c r="PP8" s="178"/>
      <c r="PQ8" s="178"/>
      <c r="PR8" s="178"/>
      <c r="PS8" s="178"/>
      <c r="PT8" s="178"/>
      <c r="PU8" s="178"/>
      <c r="PV8" s="178"/>
      <c r="PW8" s="178"/>
      <c r="PX8" s="178"/>
      <c r="PY8" s="178"/>
      <c r="PZ8" s="178"/>
      <c r="QA8" s="178"/>
      <c r="QB8" s="178"/>
      <c r="QC8" s="178"/>
      <c r="QD8" s="178"/>
      <c r="QE8" s="178"/>
      <c r="QF8" s="178"/>
      <c r="QG8" s="178"/>
      <c r="QH8" s="178"/>
      <c r="QI8" s="178"/>
      <c r="QJ8" s="178"/>
      <c r="QK8" s="178"/>
      <c r="QL8" s="178"/>
      <c r="QM8" s="178"/>
      <c r="QN8" s="178"/>
      <c r="QO8" s="178"/>
      <c r="QP8" s="178"/>
      <c r="QQ8" s="178"/>
      <c r="QR8" s="178"/>
      <c r="QS8" s="178"/>
      <c r="QT8" s="178"/>
      <c r="QU8" s="178"/>
      <c r="QV8" s="178"/>
      <c r="QW8" s="178"/>
      <c r="QX8" s="178"/>
      <c r="QY8" s="178"/>
      <c r="QZ8" s="178"/>
      <c r="RA8" s="178"/>
      <c r="RB8" s="178"/>
      <c r="RC8" s="178"/>
      <c r="RD8" s="178"/>
      <c r="RE8" s="178"/>
      <c r="RF8" s="178"/>
      <c r="RG8" s="178"/>
      <c r="RH8" s="178"/>
      <c r="RI8" s="178"/>
      <c r="RJ8" s="178"/>
      <c r="RK8" s="178"/>
      <c r="RL8" s="178"/>
      <c r="RM8" s="178"/>
      <c r="RN8" s="178"/>
      <c r="RO8" s="178"/>
      <c r="RP8" s="178"/>
      <c r="RQ8" s="178"/>
      <c r="RR8" s="178"/>
      <c r="RS8" s="178"/>
      <c r="RT8" s="178"/>
      <c r="RU8" s="178"/>
      <c r="RV8" s="178"/>
      <c r="RW8" s="178"/>
      <c r="RX8" s="178"/>
      <c r="RY8" s="178"/>
      <c r="RZ8" s="178"/>
      <c r="SA8" s="178"/>
      <c r="SB8" s="178"/>
      <c r="SC8" s="178"/>
      <c r="SD8" s="178"/>
      <c r="SE8" s="178"/>
      <c r="SF8" s="178"/>
      <c r="SG8" s="178"/>
      <c r="SH8" s="178"/>
      <c r="SI8" s="178"/>
      <c r="SJ8" s="178"/>
      <c r="SK8" s="178"/>
      <c r="SL8" s="178"/>
      <c r="SM8" s="178"/>
      <c r="SN8" s="178"/>
      <c r="SO8" s="178"/>
      <c r="SP8" s="178"/>
      <c r="SQ8" s="178"/>
      <c r="SR8" s="178"/>
      <c r="SS8" s="178"/>
      <c r="ST8" s="178"/>
      <c r="SU8" s="178"/>
      <c r="SV8" s="178"/>
      <c r="SW8" s="178"/>
      <c r="SX8" s="178"/>
      <c r="SY8" s="178"/>
      <c r="SZ8" s="178"/>
      <c r="TA8" s="178"/>
      <c r="TB8" s="178"/>
      <c r="TC8" s="178"/>
      <c r="TD8" s="178"/>
      <c r="TE8" s="178"/>
      <c r="TF8" s="178"/>
      <c r="TG8" s="178"/>
      <c r="TH8" s="178"/>
      <c r="TI8" s="178"/>
      <c r="TJ8" s="178"/>
      <c r="TK8" s="178"/>
      <c r="TL8" s="178"/>
      <c r="TM8" s="178"/>
      <c r="TN8" s="178"/>
      <c r="TO8" s="178"/>
      <c r="TP8" s="178"/>
      <c r="TQ8" s="178"/>
      <c r="TR8" s="178"/>
      <c r="TS8" s="178"/>
      <c r="TT8" s="178"/>
      <c r="TU8" s="178"/>
      <c r="TV8" s="178"/>
      <c r="TW8" s="178"/>
      <c r="TX8" s="178"/>
      <c r="TY8" s="178"/>
      <c r="TZ8" s="178"/>
      <c r="UA8" s="178"/>
      <c r="UB8" s="178"/>
      <c r="UC8" s="178"/>
      <c r="UD8" s="178"/>
      <c r="UE8" s="178"/>
      <c r="UF8" s="178"/>
      <c r="UG8" s="178"/>
      <c r="UH8" s="178"/>
      <c r="UI8" s="178"/>
      <c r="UJ8" s="178"/>
      <c r="UK8" s="178"/>
      <c r="UL8" s="178"/>
      <c r="UM8" s="178"/>
      <c r="UN8" s="178"/>
      <c r="UO8" s="178"/>
      <c r="UP8" s="178"/>
      <c r="UQ8" s="178"/>
      <c r="UR8" s="178"/>
      <c r="US8" s="178"/>
      <c r="UT8" s="178"/>
      <c r="UU8" s="178"/>
      <c r="UV8" s="178"/>
      <c r="UW8" s="178"/>
      <c r="UX8" s="178"/>
      <c r="UY8" s="178"/>
      <c r="UZ8" s="178"/>
      <c r="VA8" s="178"/>
      <c r="VB8" s="178"/>
      <c r="VC8" s="178"/>
      <c r="VD8" s="178"/>
      <c r="VE8" s="178"/>
      <c r="VF8" s="178"/>
      <c r="VG8" s="178"/>
      <c r="VH8" s="178"/>
      <c r="VI8" s="178"/>
      <c r="VJ8" s="178"/>
      <c r="VK8" s="178"/>
      <c r="VL8" s="178"/>
      <c r="VM8" s="178"/>
      <c r="VN8" s="178"/>
      <c r="VO8" s="178"/>
      <c r="VP8" s="178"/>
      <c r="VQ8" s="178"/>
      <c r="VR8" s="178"/>
      <c r="VS8" s="178"/>
      <c r="VT8" s="178"/>
      <c r="VU8" s="178"/>
      <c r="VV8" s="178"/>
      <c r="VW8" s="178"/>
      <c r="VX8" s="178"/>
      <c r="VY8" s="178"/>
      <c r="VZ8" s="178"/>
      <c r="WA8" s="178"/>
      <c r="WB8" s="178"/>
      <c r="WC8" s="178"/>
      <c r="WD8" s="178"/>
      <c r="WE8" s="178"/>
      <c r="WF8" s="178"/>
      <c r="WG8" s="178"/>
      <c r="WH8" s="178"/>
      <c r="WI8" s="178"/>
      <c r="WJ8" s="178"/>
      <c r="WK8" s="178"/>
      <c r="WL8" s="178"/>
      <c r="WM8" s="178"/>
      <c r="WN8" s="178"/>
      <c r="WO8" s="178"/>
      <c r="WP8" s="178"/>
      <c r="WQ8" s="178"/>
      <c r="WR8" s="178"/>
      <c r="WS8" s="178"/>
      <c r="WT8" s="178"/>
      <c r="WU8" s="178"/>
      <c r="WV8" s="178"/>
      <c r="WW8" s="178"/>
      <c r="WX8" s="178"/>
      <c r="WY8" s="178"/>
      <c r="WZ8" s="178"/>
      <c r="XA8" s="178"/>
      <c r="XB8" s="178"/>
      <c r="XC8" s="178"/>
      <c r="XD8" s="178"/>
      <c r="XE8" s="178"/>
      <c r="XF8" s="178"/>
      <c r="XG8" s="178"/>
      <c r="XH8" s="178"/>
      <c r="XI8" s="178"/>
      <c r="XJ8" s="178"/>
      <c r="XK8" s="178"/>
      <c r="XL8" s="178"/>
      <c r="XM8" s="178"/>
      <c r="XN8" s="178"/>
      <c r="XO8" s="178"/>
      <c r="XP8" s="178"/>
      <c r="XQ8" s="178"/>
      <c r="XR8" s="178"/>
      <c r="XS8" s="178"/>
      <c r="XT8" s="178"/>
      <c r="XU8" s="178"/>
      <c r="XV8" s="178"/>
      <c r="XW8" s="178"/>
      <c r="XX8" s="178"/>
      <c r="XY8" s="178"/>
      <c r="XZ8" s="178"/>
      <c r="YA8" s="178"/>
      <c r="YB8" s="178"/>
      <c r="YC8" s="178"/>
      <c r="YD8" s="178"/>
      <c r="YE8" s="178"/>
      <c r="YF8" s="178"/>
      <c r="YG8" s="178"/>
      <c r="YH8" s="178"/>
      <c r="YI8" s="178"/>
      <c r="YJ8" s="178"/>
      <c r="YK8" s="178"/>
      <c r="YL8" s="178"/>
      <c r="YM8" s="178"/>
      <c r="YN8" s="178"/>
      <c r="YO8" s="178"/>
      <c r="YP8" s="178"/>
      <c r="YQ8" s="178"/>
      <c r="YR8" s="178"/>
      <c r="YS8" s="178"/>
      <c r="YT8" s="178"/>
      <c r="YU8" s="178"/>
      <c r="YV8" s="178"/>
      <c r="YW8" s="178"/>
      <c r="YX8" s="178"/>
      <c r="YY8" s="178"/>
      <c r="YZ8" s="178"/>
      <c r="ZA8" s="178"/>
      <c r="ZB8" s="178"/>
      <c r="ZC8" s="178"/>
      <c r="ZD8" s="178"/>
      <c r="ZE8" s="178"/>
      <c r="ZF8" s="178"/>
      <c r="ZG8" s="178"/>
      <c r="ZH8" s="178"/>
      <c r="ZI8" s="178"/>
      <c r="ZJ8" s="178"/>
      <c r="ZK8" s="178"/>
      <c r="ZL8" s="178"/>
      <c r="ZM8" s="178"/>
      <c r="ZN8" s="178"/>
      <c r="ZO8" s="178"/>
      <c r="ZP8" s="178"/>
      <c r="ZQ8" s="178"/>
      <c r="ZR8" s="178"/>
      <c r="ZS8" s="178"/>
      <c r="ZT8" s="178"/>
      <c r="ZU8" s="178"/>
      <c r="ZV8" s="178"/>
      <c r="ZW8" s="178"/>
      <c r="ZX8" s="178"/>
      <c r="ZY8" s="178"/>
      <c r="ZZ8" s="178"/>
      <c r="AAA8" s="178"/>
      <c r="AAB8" s="178"/>
      <c r="AAC8" s="178"/>
      <c r="AAD8" s="178"/>
      <c r="AAE8" s="178"/>
      <c r="AAF8" s="178"/>
      <c r="AAG8" s="178"/>
      <c r="AAH8" s="178"/>
      <c r="AAI8" s="178"/>
      <c r="AAJ8" s="178"/>
      <c r="AAK8" s="178"/>
      <c r="AAL8" s="178"/>
      <c r="AAM8" s="178"/>
      <c r="AAN8" s="178"/>
      <c r="AAO8" s="178"/>
      <c r="AAP8" s="178"/>
      <c r="AAQ8" s="178"/>
      <c r="AAR8" s="178"/>
      <c r="AAS8" s="178"/>
      <c r="AAT8" s="178"/>
      <c r="AAU8" s="178"/>
      <c r="AAV8" s="178"/>
      <c r="AAW8" s="178"/>
      <c r="AAX8" s="178"/>
      <c r="AAY8" s="178"/>
      <c r="AAZ8" s="178"/>
      <c r="ABA8" s="178"/>
      <c r="ABB8" s="178"/>
      <c r="ABC8" s="178"/>
      <c r="ABD8" s="178"/>
      <c r="ABE8" s="178"/>
      <c r="ABF8" s="178"/>
      <c r="ABG8" s="178"/>
      <c r="ABH8" s="178"/>
      <c r="ABI8" s="178"/>
      <c r="ABJ8" s="178"/>
      <c r="ABK8" s="178"/>
      <c r="ABL8" s="178"/>
      <c r="ABM8" s="178"/>
      <c r="ABN8" s="178"/>
      <c r="ABO8" s="178"/>
      <c r="ABP8" s="178"/>
      <c r="ABQ8" s="178"/>
      <c r="ABR8" s="178"/>
      <c r="ABS8" s="178"/>
      <c r="ABT8" s="178"/>
      <c r="ABU8" s="178"/>
      <c r="ABV8" s="178"/>
      <c r="ABW8" s="178"/>
      <c r="ABX8" s="178"/>
      <c r="ABY8" s="178"/>
      <c r="ABZ8" s="178"/>
      <c r="ACA8" s="178"/>
      <c r="ACB8" s="178"/>
      <c r="ACC8" s="178"/>
      <c r="ACD8" s="178"/>
      <c r="ACE8" s="178"/>
      <c r="ACF8" s="178"/>
      <c r="ACG8" s="178"/>
      <c r="ACH8" s="178"/>
      <c r="ACI8" s="178"/>
      <c r="ACJ8" s="178"/>
      <c r="ACK8" s="178"/>
      <c r="ACL8" s="178"/>
      <c r="ACM8" s="178"/>
      <c r="ACN8" s="178"/>
      <c r="ACO8" s="178"/>
      <c r="ACP8" s="178"/>
      <c r="ACQ8" s="178"/>
      <c r="ACR8" s="178"/>
      <c r="ACS8" s="178"/>
      <c r="ACT8" s="178"/>
      <c r="ACU8" s="178"/>
      <c r="ACV8" s="178"/>
      <c r="ACW8" s="178"/>
      <c r="ACX8" s="178"/>
      <c r="ACY8" s="178"/>
      <c r="ACZ8" s="178"/>
      <c r="ADA8" s="178"/>
      <c r="ADB8" s="178"/>
      <c r="ADC8" s="178"/>
      <c r="ADD8" s="178"/>
      <c r="ADE8" s="178"/>
      <c r="ADF8" s="178"/>
      <c r="ADG8" s="178"/>
      <c r="ADH8" s="178"/>
      <c r="ADI8" s="178"/>
      <c r="ADJ8" s="178"/>
      <c r="ADK8" s="178"/>
      <c r="ADL8" s="178"/>
      <c r="ADM8" s="178"/>
      <c r="ADN8" s="178"/>
      <c r="ADO8" s="178"/>
      <c r="ADP8" s="178"/>
      <c r="ADQ8" s="178"/>
      <c r="ADR8" s="178"/>
      <c r="ADS8" s="178"/>
      <c r="ADT8" s="178"/>
      <c r="ADU8" s="178"/>
      <c r="ADV8" s="178"/>
      <c r="ADW8" s="178"/>
      <c r="ADX8" s="178"/>
      <c r="ADY8" s="178"/>
      <c r="ADZ8" s="178"/>
      <c r="AEA8" s="178"/>
      <c r="AEB8" s="178"/>
      <c r="AEC8" s="178"/>
      <c r="AED8" s="178"/>
      <c r="AEE8" s="178"/>
      <c r="AEF8" s="178"/>
      <c r="AEG8" s="178"/>
      <c r="AEH8" s="178"/>
      <c r="AEI8" s="178"/>
      <c r="AEJ8" s="178"/>
      <c r="AEK8" s="178"/>
      <c r="AEL8" s="178"/>
      <c r="AEM8" s="178"/>
      <c r="AEN8" s="178"/>
      <c r="AEO8" s="178"/>
      <c r="AEP8" s="178"/>
      <c r="AEQ8" s="178"/>
      <c r="AER8" s="178"/>
      <c r="AES8" s="178"/>
      <c r="AET8" s="178"/>
      <c r="AEU8" s="178"/>
      <c r="AEV8" s="178"/>
      <c r="AEW8" s="178"/>
      <c r="AEX8" s="178"/>
      <c r="AEY8" s="178"/>
      <c r="AEZ8" s="178"/>
      <c r="AFA8" s="178"/>
      <c r="AFB8" s="178"/>
      <c r="AFC8" s="178"/>
      <c r="AFD8" s="178"/>
      <c r="AFE8" s="178"/>
      <c r="AFF8" s="178"/>
      <c r="AFG8" s="178"/>
      <c r="AFH8" s="178"/>
      <c r="AFI8" s="178"/>
      <c r="AFJ8" s="178"/>
      <c r="AFK8" s="178"/>
      <c r="AFL8" s="178"/>
      <c r="AFM8" s="178"/>
      <c r="AFN8" s="178"/>
      <c r="AFO8" s="178"/>
      <c r="AFP8" s="178"/>
      <c r="AFQ8" s="178"/>
      <c r="AFR8" s="178"/>
      <c r="AFS8" s="178"/>
      <c r="AFT8" s="178"/>
      <c r="AFU8" s="178"/>
      <c r="AFV8" s="178"/>
      <c r="AFW8" s="178"/>
      <c r="AFX8" s="178"/>
      <c r="AFY8" s="178"/>
      <c r="AFZ8" s="178"/>
      <c r="AGA8" s="178"/>
      <c r="AGB8" s="178"/>
      <c r="AGC8" s="178"/>
      <c r="AGD8" s="178"/>
      <c r="AGE8" s="178"/>
      <c r="AGF8" s="178"/>
      <c r="AGG8" s="178"/>
      <c r="AGH8" s="178"/>
      <c r="AGI8" s="178"/>
      <c r="AGJ8" s="178"/>
      <c r="AGK8" s="178"/>
      <c r="AGL8" s="178"/>
      <c r="AGM8" s="178"/>
      <c r="AGN8" s="178"/>
      <c r="AGO8" s="178"/>
      <c r="AGP8" s="178"/>
      <c r="AGQ8" s="178"/>
      <c r="AGR8" s="178"/>
      <c r="AGS8" s="178"/>
      <c r="AGT8" s="178"/>
      <c r="AGU8" s="178"/>
      <c r="AGV8" s="178"/>
      <c r="AGW8" s="178"/>
      <c r="AGX8" s="178"/>
      <c r="AGY8" s="178"/>
      <c r="AGZ8" s="178"/>
      <c r="AHA8" s="178"/>
      <c r="AHB8" s="178"/>
      <c r="AHC8" s="178"/>
      <c r="AHD8" s="178"/>
      <c r="AHE8" s="178"/>
      <c r="AHF8" s="178"/>
      <c r="AHG8" s="178"/>
      <c r="AHH8" s="178"/>
      <c r="AHI8" s="178"/>
      <c r="AHJ8" s="178"/>
      <c r="AHK8" s="178"/>
      <c r="AHL8" s="178"/>
      <c r="AHM8" s="178"/>
      <c r="AHN8" s="178"/>
      <c r="AHO8" s="178"/>
      <c r="AHP8" s="178"/>
      <c r="AHQ8" s="178"/>
      <c r="AHR8" s="178"/>
      <c r="AHS8" s="178"/>
      <c r="AHT8" s="178"/>
      <c r="AHU8" s="178"/>
      <c r="AHV8" s="178"/>
      <c r="AHW8" s="178"/>
      <c r="AHX8" s="178"/>
      <c r="AHY8" s="178"/>
      <c r="AHZ8" s="178"/>
      <c r="AIA8" s="178"/>
      <c r="AIB8" s="178"/>
      <c r="AIC8" s="178"/>
      <c r="AID8" s="178"/>
      <c r="AIE8" s="178"/>
      <c r="AIF8" s="178"/>
      <c r="AIG8" s="178"/>
      <c r="AIH8" s="178"/>
      <c r="AII8" s="178"/>
      <c r="AIJ8" s="178"/>
      <c r="AIK8" s="178"/>
      <c r="AIL8" s="178"/>
      <c r="AIM8" s="178"/>
      <c r="AIN8" s="178"/>
      <c r="AIO8" s="178"/>
      <c r="AIP8" s="178"/>
      <c r="AIQ8" s="178"/>
      <c r="AIR8" s="178"/>
      <c r="AIS8" s="178"/>
      <c r="AIT8" s="178"/>
      <c r="AIU8" s="178"/>
      <c r="AIV8" s="178"/>
      <c r="AIW8" s="178"/>
      <c r="AIX8" s="178"/>
      <c r="AIY8" s="178"/>
      <c r="AIZ8" s="178"/>
      <c r="AJA8" s="178"/>
      <c r="AJB8" s="178"/>
      <c r="AJC8" s="178"/>
      <c r="AJD8" s="178"/>
      <c r="AJE8" s="178"/>
      <c r="AJF8" s="178"/>
      <c r="AJG8" s="178"/>
      <c r="AJH8" s="178"/>
      <c r="AJI8" s="178"/>
      <c r="AJJ8" s="178"/>
      <c r="AJK8" s="178"/>
      <c r="AJL8" s="178"/>
      <c r="AJM8" s="178"/>
      <c r="AJN8" s="178"/>
      <c r="AJO8" s="178"/>
      <c r="AJP8" s="178"/>
      <c r="AJQ8" s="178"/>
      <c r="AJR8" s="178"/>
      <c r="AJS8" s="178"/>
      <c r="AJT8" s="178"/>
      <c r="AJU8" s="178"/>
      <c r="AJV8" s="178"/>
      <c r="AJW8" s="178"/>
      <c r="AJX8" s="178"/>
      <c r="AJY8" s="178"/>
      <c r="AJZ8" s="178"/>
      <c r="AKA8" s="178"/>
      <c r="AKB8" s="178"/>
      <c r="AKC8" s="178"/>
      <c r="AKD8" s="178"/>
      <c r="AKE8" s="178"/>
      <c r="AKF8" s="178"/>
      <c r="AKG8" s="178"/>
      <c r="AKH8" s="178"/>
      <c r="AKI8" s="178"/>
      <c r="AKJ8" s="178"/>
      <c r="AKK8" s="178"/>
      <c r="AKL8" s="178"/>
      <c r="AKM8" s="178"/>
      <c r="AKN8" s="178"/>
      <c r="AKO8" s="178"/>
      <c r="AKP8" s="178"/>
      <c r="AKQ8" s="178"/>
      <c r="AKR8" s="178"/>
      <c r="AKS8" s="178"/>
      <c r="AKT8" s="178"/>
      <c r="AKU8" s="178"/>
      <c r="AKV8" s="178"/>
      <c r="AKW8" s="178"/>
      <c r="AKX8" s="178"/>
      <c r="AKY8" s="178"/>
      <c r="AKZ8" s="178"/>
      <c r="ALA8" s="178"/>
      <c r="ALB8" s="178"/>
      <c r="ALC8" s="178"/>
      <c r="ALD8" s="178"/>
      <c r="ALE8" s="178"/>
      <c r="ALF8" s="178"/>
      <c r="ALG8" s="178"/>
      <c r="ALH8" s="178"/>
      <c r="ALI8" s="178"/>
      <c r="ALJ8" s="178"/>
      <c r="ALK8" s="178"/>
      <c r="ALL8" s="178"/>
      <c r="ALM8" s="178"/>
      <c r="ALN8" s="178"/>
      <c r="ALO8" s="178"/>
      <c r="ALP8" s="178"/>
      <c r="ALQ8" s="178"/>
      <c r="ALR8" s="178"/>
      <c r="ALS8" s="178"/>
      <c r="ALT8" s="178"/>
      <c r="ALU8" s="178"/>
      <c r="ALV8" s="178"/>
      <c r="ALW8" s="178"/>
      <c r="ALX8" s="178"/>
      <c r="ALY8" s="178"/>
      <c r="ALZ8" s="178"/>
      <c r="AMA8" s="178"/>
      <c r="AMB8" s="178"/>
      <c r="AMC8" s="178"/>
      <c r="AMD8" s="178"/>
      <c r="AME8" s="178"/>
      <c r="AMF8" s="178"/>
      <c r="AMG8" s="178"/>
      <c r="AMH8" s="178"/>
      <c r="AMI8" s="178"/>
      <c r="AMJ8" s="178"/>
      <c r="AMK8" s="178"/>
      <c r="AML8" s="178"/>
      <c r="AMM8" s="178"/>
      <c r="AMN8" s="178"/>
      <c r="AMO8" s="178"/>
      <c r="AMP8" s="178"/>
      <c r="AMQ8" s="178"/>
      <c r="AMR8" s="178"/>
      <c r="AMS8" s="178"/>
      <c r="AMT8" s="178"/>
      <c r="AMU8" s="178"/>
      <c r="AMV8" s="178"/>
      <c r="AMW8" s="178"/>
      <c r="AMX8" s="178"/>
      <c r="AMY8" s="178"/>
      <c r="AMZ8" s="178"/>
      <c r="ANA8" s="178"/>
      <c r="ANB8" s="178"/>
      <c r="ANC8" s="178"/>
      <c r="AND8" s="178"/>
      <c r="ANE8" s="178"/>
      <c r="ANF8" s="178"/>
      <c r="ANG8" s="178"/>
      <c r="ANH8" s="178"/>
      <c r="ANI8" s="178"/>
      <c r="ANJ8" s="178"/>
      <c r="ANK8" s="178"/>
      <c r="ANL8" s="178"/>
      <c r="ANM8" s="178"/>
      <c r="ANN8" s="178"/>
      <c r="ANO8" s="178"/>
      <c r="ANP8" s="178"/>
      <c r="ANQ8" s="178"/>
      <c r="ANR8" s="178"/>
      <c r="ANS8" s="178"/>
      <c r="ANT8" s="178"/>
      <c r="ANU8" s="178"/>
      <c r="ANV8" s="178"/>
      <c r="ANW8" s="178"/>
      <c r="ANX8" s="178"/>
      <c r="ANY8" s="178"/>
      <c r="ANZ8" s="178"/>
      <c r="AOA8" s="178"/>
      <c r="AOB8" s="178"/>
      <c r="AOC8" s="178"/>
      <c r="AOD8" s="178"/>
      <c r="AOE8" s="178"/>
      <c r="AOF8" s="178"/>
      <c r="AOG8" s="178"/>
      <c r="AOH8" s="178"/>
      <c r="AOI8" s="178"/>
      <c r="AOJ8" s="178"/>
      <c r="AOK8" s="178"/>
      <c r="AOL8" s="178"/>
      <c r="AOM8" s="178"/>
      <c r="AON8" s="178"/>
      <c r="AOO8" s="178"/>
      <c r="AOP8" s="178"/>
      <c r="AOQ8" s="178"/>
      <c r="AOR8" s="178"/>
      <c r="AOS8" s="178"/>
      <c r="AOT8" s="178"/>
      <c r="AOU8" s="178"/>
      <c r="AOV8" s="178"/>
      <c r="AOW8" s="178"/>
      <c r="AOX8" s="178"/>
      <c r="AOY8" s="178"/>
      <c r="AOZ8" s="178"/>
      <c r="APA8" s="178"/>
      <c r="APB8" s="178"/>
      <c r="APC8" s="178"/>
      <c r="APD8" s="178"/>
      <c r="APE8" s="178"/>
      <c r="APF8" s="178"/>
      <c r="APG8" s="178"/>
      <c r="APH8" s="178"/>
      <c r="API8" s="178"/>
      <c r="APJ8" s="178"/>
      <c r="APK8" s="178"/>
      <c r="APL8" s="178"/>
      <c r="APM8" s="178"/>
      <c r="APN8" s="178"/>
      <c r="APO8" s="178"/>
      <c r="APP8" s="178"/>
      <c r="APQ8" s="178"/>
      <c r="APR8" s="178"/>
      <c r="APS8" s="178"/>
      <c r="APT8" s="178"/>
      <c r="APU8" s="178"/>
      <c r="APV8" s="178"/>
      <c r="APW8" s="178"/>
      <c r="APX8" s="178"/>
      <c r="APY8" s="178"/>
      <c r="APZ8" s="178"/>
      <c r="AQA8" s="178"/>
      <c r="AQB8" s="178"/>
      <c r="AQC8" s="178"/>
      <c r="AQD8" s="178"/>
      <c r="AQE8" s="178"/>
      <c r="AQF8" s="178"/>
      <c r="AQG8" s="178"/>
      <c r="AQH8" s="178"/>
    </row>
    <row r="9" spans="1:1126" s="167" customFormat="1" x14ac:dyDescent="0.25">
      <c r="A9" s="244" t="s">
        <v>33</v>
      </c>
      <c r="B9" s="245">
        <f>Projections!B120</f>
        <v>0</v>
      </c>
      <c r="C9" s="246">
        <f>Projections!C120</f>
        <v>0</v>
      </c>
      <c r="D9" s="246">
        <f>Projections!D120</f>
        <v>0</v>
      </c>
      <c r="E9" s="246">
        <f>Projections!E120</f>
        <v>0</v>
      </c>
      <c r="F9" s="246">
        <f>Projections!F120</f>
        <v>0</v>
      </c>
      <c r="G9" s="246">
        <f>Projections!G120</f>
        <v>0</v>
      </c>
      <c r="H9" s="246">
        <f>Projections!H120</f>
        <v>0</v>
      </c>
      <c r="I9" s="246">
        <f>Projections!I120</f>
        <v>0</v>
      </c>
      <c r="J9" s="246">
        <f>Projections!J120</f>
        <v>0</v>
      </c>
      <c r="K9" s="246">
        <f>Projections!K120</f>
        <v>0</v>
      </c>
      <c r="L9" s="246">
        <f>Projections!L120</f>
        <v>0</v>
      </c>
      <c r="M9" s="246">
        <f>Projections!M120</f>
        <v>0</v>
      </c>
      <c r="N9" s="200"/>
      <c r="O9" s="245">
        <f>Projections!P120</f>
        <v>0</v>
      </c>
      <c r="P9" s="246">
        <f>Projections!Q120</f>
        <v>0</v>
      </c>
      <c r="Q9" s="246">
        <f>Projections!R120</f>
        <v>0</v>
      </c>
      <c r="R9" s="246">
        <f>Projections!S120</f>
        <v>0</v>
      </c>
      <c r="S9" s="246">
        <f>Projections!T120</f>
        <v>0</v>
      </c>
      <c r="T9" s="246">
        <f>Projections!U120</f>
        <v>0</v>
      </c>
      <c r="U9" s="246">
        <f>Projections!V120</f>
        <v>0</v>
      </c>
      <c r="V9" s="246">
        <f>Projections!W120</f>
        <v>0</v>
      </c>
      <c r="W9" s="246">
        <f>Projections!X120</f>
        <v>0</v>
      </c>
      <c r="X9" s="246">
        <f>Projections!Y120</f>
        <v>0</v>
      </c>
      <c r="Y9" s="246">
        <f>Projections!Z120</f>
        <v>0</v>
      </c>
      <c r="Z9" s="247">
        <f>Projections!AA120</f>
        <v>0</v>
      </c>
      <c r="AA9" s="5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CJ9" s="178"/>
      <c r="CK9" s="178"/>
      <c r="CL9" s="178"/>
      <c r="CM9" s="178"/>
      <c r="CN9" s="178"/>
      <c r="CO9" s="178"/>
      <c r="CP9" s="178"/>
      <c r="CQ9" s="178"/>
      <c r="CR9" s="178"/>
      <c r="CS9" s="178"/>
      <c r="CT9" s="178"/>
      <c r="CU9" s="178"/>
      <c r="CV9" s="178"/>
      <c r="CW9" s="178"/>
      <c r="CX9" s="178"/>
      <c r="CY9" s="178"/>
      <c r="CZ9" s="178"/>
      <c r="DA9" s="178"/>
      <c r="DB9" s="178"/>
      <c r="DC9" s="178"/>
      <c r="DD9" s="178"/>
      <c r="DE9" s="178"/>
      <c r="DF9" s="178"/>
      <c r="DG9" s="178"/>
      <c r="DH9" s="178"/>
      <c r="DI9" s="178"/>
      <c r="DJ9" s="178"/>
      <c r="DK9" s="178"/>
      <c r="DL9" s="178"/>
      <c r="DM9" s="178"/>
      <c r="DN9" s="178"/>
      <c r="DO9" s="178"/>
      <c r="DP9" s="178"/>
      <c r="DQ9" s="178"/>
      <c r="DR9" s="178"/>
      <c r="DS9" s="178"/>
      <c r="DT9" s="178"/>
      <c r="DU9" s="178"/>
      <c r="DV9" s="178"/>
      <c r="DW9" s="178"/>
      <c r="DX9" s="178"/>
      <c r="DY9" s="178"/>
      <c r="DZ9" s="178"/>
      <c r="EA9" s="178"/>
      <c r="EB9" s="178"/>
      <c r="EC9" s="178"/>
      <c r="ED9" s="178"/>
      <c r="EE9" s="178"/>
      <c r="EF9" s="178"/>
      <c r="EG9" s="178"/>
      <c r="EH9" s="178"/>
      <c r="EI9" s="178"/>
      <c r="EJ9" s="178"/>
      <c r="EK9" s="178"/>
      <c r="EL9" s="178"/>
      <c r="EM9" s="178"/>
      <c r="EN9" s="178"/>
      <c r="EO9" s="178"/>
      <c r="EP9" s="178"/>
      <c r="EQ9" s="178"/>
      <c r="ER9" s="178"/>
      <c r="ES9" s="178"/>
      <c r="ET9" s="178"/>
      <c r="EU9" s="178"/>
      <c r="EV9" s="178"/>
      <c r="EW9" s="178"/>
      <c r="EX9" s="178"/>
      <c r="EY9" s="178"/>
      <c r="EZ9" s="178"/>
      <c r="FA9" s="178"/>
      <c r="FB9" s="178"/>
      <c r="FC9" s="178"/>
      <c r="FD9" s="178"/>
      <c r="FE9" s="178"/>
      <c r="FF9" s="178"/>
      <c r="FG9" s="178"/>
      <c r="FH9" s="178"/>
      <c r="FI9" s="178"/>
      <c r="FJ9" s="178"/>
      <c r="FK9" s="178"/>
      <c r="FL9" s="178"/>
      <c r="FM9" s="178"/>
      <c r="FN9" s="178"/>
      <c r="FO9" s="178"/>
      <c r="FP9" s="178"/>
      <c r="FQ9" s="178"/>
      <c r="FR9" s="178"/>
      <c r="FS9" s="178"/>
      <c r="FT9" s="178"/>
      <c r="FU9" s="178"/>
      <c r="FV9" s="178"/>
      <c r="FW9" s="178"/>
      <c r="FX9" s="178"/>
      <c r="FY9" s="178"/>
      <c r="FZ9" s="178"/>
      <c r="GA9" s="178"/>
      <c r="GB9" s="178"/>
      <c r="GC9" s="178"/>
      <c r="GD9" s="178"/>
      <c r="GE9" s="178"/>
      <c r="GF9" s="178"/>
      <c r="GG9" s="178"/>
      <c r="GH9" s="178"/>
      <c r="GI9" s="178"/>
      <c r="GJ9" s="178"/>
      <c r="GK9" s="178"/>
      <c r="GL9" s="178"/>
      <c r="GM9" s="178"/>
      <c r="GN9" s="178"/>
      <c r="GO9" s="178"/>
      <c r="GP9" s="178"/>
      <c r="GQ9" s="178"/>
      <c r="GR9" s="178"/>
      <c r="GS9" s="178"/>
      <c r="GT9" s="178"/>
      <c r="GU9" s="178"/>
      <c r="GV9" s="178"/>
      <c r="GW9" s="178"/>
      <c r="GX9" s="178"/>
      <c r="GY9" s="178"/>
      <c r="GZ9" s="178"/>
      <c r="HA9" s="178"/>
      <c r="HB9" s="178"/>
      <c r="HC9" s="178"/>
      <c r="HD9" s="178"/>
      <c r="HE9" s="178"/>
      <c r="HF9" s="178"/>
      <c r="HG9" s="178"/>
      <c r="HH9" s="178"/>
      <c r="HI9" s="178"/>
      <c r="HJ9" s="178"/>
      <c r="HK9" s="178"/>
      <c r="HL9" s="178"/>
      <c r="HM9" s="178"/>
      <c r="HN9" s="178"/>
      <c r="HO9" s="178"/>
      <c r="HP9" s="178"/>
      <c r="HQ9" s="178"/>
      <c r="HR9" s="178"/>
      <c r="HS9" s="178"/>
      <c r="HT9" s="178"/>
      <c r="HU9" s="178"/>
      <c r="HV9" s="178"/>
      <c r="HW9" s="178"/>
      <c r="HX9" s="178"/>
      <c r="HY9" s="178"/>
      <c r="HZ9" s="178"/>
      <c r="IA9" s="178"/>
      <c r="IB9" s="178"/>
      <c r="IC9" s="178"/>
      <c r="ID9" s="178"/>
      <c r="IE9" s="178"/>
      <c r="IF9" s="178"/>
      <c r="IG9" s="178"/>
      <c r="IH9" s="178"/>
      <c r="II9" s="178"/>
      <c r="IJ9" s="178"/>
      <c r="IK9" s="178"/>
      <c r="IL9" s="178"/>
      <c r="IM9" s="178"/>
      <c r="IN9" s="178"/>
      <c r="IO9" s="178"/>
      <c r="IP9" s="178"/>
      <c r="IQ9" s="178"/>
      <c r="IR9" s="178"/>
      <c r="IS9" s="178"/>
      <c r="IT9" s="178"/>
      <c r="IU9" s="178"/>
      <c r="IV9" s="178"/>
      <c r="IW9" s="178"/>
      <c r="IX9" s="178"/>
      <c r="IY9" s="178"/>
      <c r="IZ9" s="178"/>
      <c r="JA9" s="178"/>
      <c r="JB9" s="178"/>
      <c r="JC9" s="178"/>
      <c r="JD9" s="178"/>
      <c r="JE9" s="178"/>
      <c r="JF9" s="178"/>
      <c r="JG9" s="178"/>
      <c r="JH9" s="178"/>
      <c r="JI9" s="178"/>
      <c r="JJ9" s="178"/>
      <c r="JK9" s="178"/>
      <c r="JL9" s="178"/>
      <c r="JM9" s="178"/>
      <c r="JN9" s="178"/>
      <c r="JO9" s="178"/>
      <c r="JP9" s="178"/>
      <c r="JQ9" s="178"/>
      <c r="JR9" s="178"/>
      <c r="JS9" s="178"/>
      <c r="JT9" s="178"/>
      <c r="JU9" s="178"/>
      <c r="JV9" s="178"/>
      <c r="JW9" s="178"/>
      <c r="JX9" s="178"/>
      <c r="JY9" s="178"/>
      <c r="JZ9" s="178"/>
      <c r="KA9" s="178"/>
      <c r="KB9" s="178"/>
      <c r="KC9" s="178"/>
      <c r="KD9" s="178"/>
      <c r="KE9" s="178"/>
      <c r="KF9" s="178"/>
      <c r="KG9" s="178"/>
      <c r="KH9" s="178"/>
      <c r="KI9" s="178"/>
      <c r="KJ9" s="178"/>
      <c r="KK9" s="178"/>
      <c r="KL9" s="178"/>
      <c r="KM9" s="178"/>
      <c r="KN9" s="178"/>
      <c r="KO9" s="178"/>
      <c r="KP9" s="178"/>
      <c r="KQ9" s="178"/>
      <c r="KR9" s="178"/>
      <c r="KS9" s="178"/>
      <c r="KT9" s="178"/>
      <c r="KU9" s="178"/>
      <c r="KV9" s="178"/>
      <c r="KW9" s="178"/>
      <c r="KX9" s="178"/>
      <c r="KY9" s="178"/>
      <c r="KZ9" s="178"/>
      <c r="LA9" s="178"/>
      <c r="LB9" s="178"/>
      <c r="LC9" s="178"/>
      <c r="LD9" s="178"/>
      <c r="LE9" s="178"/>
      <c r="LF9" s="178"/>
      <c r="LG9" s="178"/>
      <c r="LH9" s="178"/>
      <c r="LI9" s="178"/>
      <c r="LJ9" s="178"/>
      <c r="LK9" s="178"/>
      <c r="LL9" s="178"/>
      <c r="LM9" s="178"/>
      <c r="LN9" s="178"/>
      <c r="LO9" s="178"/>
      <c r="LP9" s="178"/>
      <c r="LQ9" s="178"/>
      <c r="LR9" s="178"/>
      <c r="LS9" s="178"/>
      <c r="LT9" s="178"/>
      <c r="LU9" s="178"/>
      <c r="LV9" s="178"/>
      <c r="LW9" s="178"/>
      <c r="LX9" s="178"/>
      <c r="LY9" s="178"/>
      <c r="LZ9" s="178"/>
      <c r="MA9" s="178"/>
      <c r="MB9" s="178"/>
      <c r="MC9" s="178"/>
      <c r="MD9" s="178"/>
      <c r="ME9" s="178"/>
      <c r="MF9" s="178"/>
      <c r="MG9" s="178"/>
      <c r="MH9" s="178"/>
      <c r="MI9" s="178"/>
      <c r="MJ9" s="178"/>
      <c r="MK9" s="178"/>
      <c r="ML9" s="178"/>
      <c r="MM9" s="178"/>
      <c r="MN9" s="178"/>
      <c r="MO9" s="178"/>
      <c r="MP9" s="178"/>
      <c r="MQ9" s="178"/>
      <c r="MR9" s="178"/>
      <c r="MS9" s="178"/>
      <c r="MT9" s="178"/>
      <c r="MU9" s="178"/>
      <c r="MV9" s="178"/>
      <c r="MW9" s="178"/>
      <c r="MX9" s="178"/>
      <c r="MY9" s="178"/>
      <c r="MZ9" s="178"/>
      <c r="NA9" s="178"/>
      <c r="NB9" s="178"/>
      <c r="NC9" s="178"/>
      <c r="ND9" s="178"/>
      <c r="NE9" s="178"/>
      <c r="NF9" s="178"/>
      <c r="NG9" s="178"/>
      <c r="NH9" s="178"/>
      <c r="NI9" s="178"/>
      <c r="NJ9" s="178"/>
      <c r="NK9" s="178"/>
      <c r="NL9" s="178"/>
      <c r="NM9" s="178"/>
      <c r="NN9" s="178"/>
      <c r="NO9" s="178"/>
      <c r="NP9" s="178"/>
      <c r="NQ9" s="178"/>
      <c r="NR9" s="178"/>
      <c r="NS9" s="178"/>
      <c r="NT9" s="178"/>
      <c r="NU9" s="178"/>
      <c r="NV9" s="178"/>
      <c r="NW9" s="178"/>
      <c r="NX9" s="178"/>
      <c r="NY9" s="178"/>
      <c r="NZ9" s="178"/>
      <c r="OA9" s="178"/>
      <c r="OB9" s="178"/>
      <c r="OC9" s="178"/>
      <c r="OD9" s="178"/>
      <c r="OE9" s="178"/>
      <c r="OF9" s="178"/>
      <c r="OG9" s="178"/>
      <c r="OH9" s="178"/>
      <c r="OI9" s="178"/>
      <c r="OJ9" s="178"/>
      <c r="OK9" s="178"/>
      <c r="OL9" s="178"/>
      <c r="OM9" s="178"/>
      <c r="ON9" s="178"/>
      <c r="OO9" s="178"/>
      <c r="OP9" s="178"/>
      <c r="OQ9" s="178"/>
      <c r="OR9" s="178"/>
      <c r="OS9" s="178"/>
      <c r="OT9" s="178"/>
      <c r="OU9" s="178"/>
      <c r="OV9" s="178"/>
      <c r="OW9" s="178"/>
      <c r="OX9" s="178"/>
      <c r="OY9" s="178"/>
      <c r="OZ9" s="178"/>
      <c r="PA9" s="178"/>
      <c r="PB9" s="178"/>
      <c r="PC9" s="178"/>
      <c r="PD9" s="178"/>
      <c r="PE9" s="178"/>
      <c r="PF9" s="178"/>
      <c r="PG9" s="178"/>
      <c r="PH9" s="178"/>
      <c r="PI9" s="178"/>
      <c r="PJ9" s="178"/>
      <c r="PK9" s="178"/>
      <c r="PL9" s="178"/>
      <c r="PM9" s="178"/>
      <c r="PN9" s="178"/>
      <c r="PO9" s="178"/>
      <c r="PP9" s="178"/>
      <c r="PQ9" s="178"/>
      <c r="PR9" s="178"/>
      <c r="PS9" s="178"/>
      <c r="PT9" s="178"/>
      <c r="PU9" s="178"/>
      <c r="PV9" s="178"/>
      <c r="PW9" s="178"/>
      <c r="PX9" s="178"/>
      <c r="PY9" s="178"/>
      <c r="PZ9" s="178"/>
      <c r="QA9" s="178"/>
      <c r="QB9" s="178"/>
      <c r="QC9" s="178"/>
      <c r="QD9" s="178"/>
      <c r="QE9" s="178"/>
      <c r="QF9" s="178"/>
      <c r="QG9" s="178"/>
      <c r="QH9" s="178"/>
      <c r="QI9" s="178"/>
      <c r="QJ9" s="178"/>
      <c r="QK9" s="178"/>
      <c r="QL9" s="178"/>
      <c r="QM9" s="178"/>
      <c r="QN9" s="178"/>
      <c r="QO9" s="178"/>
      <c r="QP9" s="178"/>
      <c r="QQ9" s="178"/>
      <c r="QR9" s="178"/>
      <c r="QS9" s="178"/>
      <c r="QT9" s="178"/>
      <c r="QU9" s="178"/>
      <c r="QV9" s="178"/>
      <c r="QW9" s="178"/>
      <c r="QX9" s="178"/>
      <c r="QY9" s="178"/>
      <c r="QZ9" s="178"/>
      <c r="RA9" s="178"/>
      <c r="RB9" s="178"/>
      <c r="RC9" s="178"/>
      <c r="RD9" s="178"/>
      <c r="RE9" s="178"/>
      <c r="RF9" s="178"/>
      <c r="RG9" s="178"/>
      <c r="RH9" s="178"/>
      <c r="RI9" s="178"/>
      <c r="RJ9" s="178"/>
      <c r="RK9" s="178"/>
      <c r="RL9" s="178"/>
      <c r="RM9" s="178"/>
      <c r="RN9" s="178"/>
      <c r="RO9" s="178"/>
      <c r="RP9" s="178"/>
      <c r="RQ9" s="178"/>
      <c r="RR9" s="178"/>
      <c r="RS9" s="178"/>
      <c r="RT9" s="178"/>
      <c r="RU9" s="178"/>
      <c r="RV9" s="178"/>
      <c r="RW9" s="178"/>
      <c r="RX9" s="178"/>
      <c r="RY9" s="178"/>
      <c r="RZ9" s="178"/>
      <c r="SA9" s="178"/>
      <c r="SB9" s="178"/>
      <c r="SC9" s="178"/>
      <c r="SD9" s="178"/>
      <c r="SE9" s="178"/>
      <c r="SF9" s="178"/>
      <c r="SG9" s="178"/>
      <c r="SH9" s="178"/>
      <c r="SI9" s="178"/>
      <c r="SJ9" s="178"/>
      <c r="SK9" s="178"/>
      <c r="SL9" s="178"/>
      <c r="SM9" s="178"/>
      <c r="SN9" s="178"/>
      <c r="SO9" s="178"/>
      <c r="SP9" s="178"/>
      <c r="SQ9" s="178"/>
      <c r="SR9" s="178"/>
      <c r="SS9" s="178"/>
      <c r="ST9" s="178"/>
      <c r="SU9" s="178"/>
      <c r="SV9" s="178"/>
      <c r="SW9" s="178"/>
      <c r="SX9" s="178"/>
      <c r="SY9" s="178"/>
      <c r="SZ9" s="178"/>
      <c r="TA9" s="178"/>
      <c r="TB9" s="178"/>
      <c r="TC9" s="178"/>
      <c r="TD9" s="178"/>
      <c r="TE9" s="178"/>
      <c r="TF9" s="178"/>
      <c r="TG9" s="178"/>
      <c r="TH9" s="178"/>
      <c r="TI9" s="178"/>
      <c r="TJ9" s="178"/>
      <c r="TK9" s="178"/>
      <c r="TL9" s="178"/>
      <c r="TM9" s="178"/>
      <c r="TN9" s="178"/>
      <c r="TO9" s="178"/>
      <c r="TP9" s="178"/>
      <c r="TQ9" s="178"/>
      <c r="TR9" s="178"/>
      <c r="TS9" s="178"/>
      <c r="TT9" s="178"/>
      <c r="TU9" s="178"/>
      <c r="TV9" s="178"/>
      <c r="TW9" s="178"/>
      <c r="TX9" s="178"/>
      <c r="TY9" s="178"/>
      <c r="TZ9" s="178"/>
      <c r="UA9" s="178"/>
      <c r="UB9" s="178"/>
      <c r="UC9" s="178"/>
      <c r="UD9" s="178"/>
      <c r="UE9" s="178"/>
      <c r="UF9" s="178"/>
      <c r="UG9" s="178"/>
      <c r="UH9" s="178"/>
      <c r="UI9" s="178"/>
      <c r="UJ9" s="178"/>
      <c r="UK9" s="178"/>
      <c r="UL9" s="178"/>
      <c r="UM9" s="178"/>
      <c r="UN9" s="178"/>
      <c r="UO9" s="178"/>
      <c r="UP9" s="178"/>
      <c r="UQ9" s="178"/>
      <c r="UR9" s="178"/>
      <c r="US9" s="178"/>
      <c r="UT9" s="178"/>
      <c r="UU9" s="178"/>
      <c r="UV9" s="178"/>
      <c r="UW9" s="178"/>
      <c r="UX9" s="178"/>
      <c r="UY9" s="178"/>
      <c r="UZ9" s="178"/>
      <c r="VA9" s="178"/>
      <c r="VB9" s="178"/>
      <c r="VC9" s="178"/>
      <c r="VD9" s="178"/>
      <c r="VE9" s="178"/>
      <c r="VF9" s="178"/>
      <c r="VG9" s="178"/>
      <c r="VH9" s="178"/>
      <c r="VI9" s="178"/>
      <c r="VJ9" s="178"/>
      <c r="VK9" s="178"/>
      <c r="VL9" s="178"/>
      <c r="VM9" s="178"/>
      <c r="VN9" s="178"/>
      <c r="VO9" s="178"/>
      <c r="VP9" s="178"/>
      <c r="VQ9" s="178"/>
      <c r="VR9" s="178"/>
      <c r="VS9" s="178"/>
      <c r="VT9" s="178"/>
      <c r="VU9" s="178"/>
      <c r="VV9" s="178"/>
      <c r="VW9" s="178"/>
      <c r="VX9" s="178"/>
      <c r="VY9" s="178"/>
      <c r="VZ9" s="178"/>
      <c r="WA9" s="178"/>
      <c r="WB9" s="178"/>
      <c r="WC9" s="178"/>
      <c r="WD9" s="178"/>
      <c r="WE9" s="178"/>
      <c r="WF9" s="178"/>
      <c r="WG9" s="178"/>
      <c r="WH9" s="178"/>
      <c r="WI9" s="178"/>
      <c r="WJ9" s="178"/>
      <c r="WK9" s="178"/>
      <c r="WL9" s="178"/>
      <c r="WM9" s="178"/>
      <c r="WN9" s="178"/>
      <c r="WO9" s="178"/>
      <c r="WP9" s="178"/>
      <c r="WQ9" s="178"/>
      <c r="WR9" s="178"/>
      <c r="WS9" s="178"/>
      <c r="WT9" s="178"/>
      <c r="WU9" s="178"/>
      <c r="WV9" s="178"/>
      <c r="WW9" s="178"/>
      <c r="WX9" s="178"/>
      <c r="WY9" s="178"/>
      <c r="WZ9" s="178"/>
      <c r="XA9" s="178"/>
      <c r="XB9" s="178"/>
      <c r="XC9" s="178"/>
      <c r="XD9" s="178"/>
      <c r="XE9" s="178"/>
      <c r="XF9" s="178"/>
      <c r="XG9" s="178"/>
      <c r="XH9" s="178"/>
      <c r="XI9" s="178"/>
      <c r="XJ9" s="178"/>
      <c r="XK9" s="178"/>
      <c r="XL9" s="178"/>
      <c r="XM9" s="178"/>
      <c r="XN9" s="178"/>
      <c r="XO9" s="178"/>
      <c r="XP9" s="178"/>
      <c r="XQ9" s="178"/>
      <c r="XR9" s="178"/>
      <c r="XS9" s="178"/>
      <c r="XT9" s="178"/>
      <c r="XU9" s="178"/>
      <c r="XV9" s="178"/>
      <c r="XW9" s="178"/>
      <c r="XX9" s="178"/>
      <c r="XY9" s="178"/>
      <c r="XZ9" s="178"/>
      <c r="YA9" s="178"/>
      <c r="YB9" s="178"/>
      <c r="YC9" s="178"/>
      <c r="YD9" s="178"/>
      <c r="YE9" s="178"/>
      <c r="YF9" s="178"/>
      <c r="YG9" s="178"/>
      <c r="YH9" s="178"/>
      <c r="YI9" s="178"/>
      <c r="YJ9" s="178"/>
      <c r="YK9" s="178"/>
      <c r="YL9" s="178"/>
      <c r="YM9" s="178"/>
      <c r="YN9" s="178"/>
      <c r="YO9" s="178"/>
      <c r="YP9" s="178"/>
      <c r="YQ9" s="178"/>
      <c r="YR9" s="178"/>
      <c r="YS9" s="178"/>
      <c r="YT9" s="178"/>
      <c r="YU9" s="178"/>
      <c r="YV9" s="178"/>
      <c r="YW9" s="178"/>
      <c r="YX9" s="178"/>
      <c r="YY9" s="178"/>
      <c r="YZ9" s="178"/>
      <c r="ZA9" s="178"/>
      <c r="ZB9" s="178"/>
      <c r="ZC9" s="178"/>
      <c r="ZD9" s="178"/>
      <c r="ZE9" s="178"/>
      <c r="ZF9" s="178"/>
      <c r="ZG9" s="178"/>
      <c r="ZH9" s="178"/>
      <c r="ZI9" s="178"/>
      <c r="ZJ9" s="178"/>
      <c r="ZK9" s="178"/>
      <c r="ZL9" s="178"/>
      <c r="ZM9" s="178"/>
      <c r="ZN9" s="178"/>
      <c r="ZO9" s="178"/>
      <c r="ZP9" s="178"/>
      <c r="ZQ9" s="178"/>
      <c r="ZR9" s="178"/>
      <c r="ZS9" s="178"/>
      <c r="ZT9" s="178"/>
      <c r="ZU9" s="178"/>
      <c r="ZV9" s="178"/>
      <c r="ZW9" s="178"/>
      <c r="ZX9" s="178"/>
      <c r="ZY9" s="178"/>
      <c r="ZZ9" s="178"/>
      <c r="AAA9" s="178"/>
      <c r="AAB9" s="178"/>
      <c r="AAC9" s="178"/>
      <c r="AAD9" s="178"/>
      <c r="AAE9" s="178"/>
      <c r="AAF9" s="178"/>
      <c r="AAG9" s="178"/>
      <c r="AAH9" s="178"/>
      <c r="AAI9" s="178"/>
      <c r="AAJ9" s="178"/>
      <c r="AAK9" s="178"/>
      <c r="AAL9" s="178"/>
      <c r="AAM9" s="178"/>
      <c r="AAN9" s="178"/>
      <c r="AAO9" s="178"/>
      <c r="AAP9" s="178"/>
      <c r="AAQ9" s="178"/>
      <c r="AAR9" s="178"/>
      <c r="AAS9" s="178"/>
      <c r="AAT9" s="178"/>
      <c r="AAU9" s="178"/>
      <c r="AAV9" s="178"/>
      <c r="AAW9" s="178"/>
      <c r="AAX9" s="178"/>
      <c r="AAY9" s="178"/>
      <c r="AAZ9" s="178"/>
      <c r="ABA9" s="178"/>
      <c r="ABB9" s="178"/>
      <c r="ABC9" s="178"/>
      <c r="ABD9" s="178"/>
      <c r="ABE9" s="178"/>
      <c r="ABF9" s="178"/>
      <c r="ABG9" s="178"/>
      <c r="ABH9" s="178"/>
      <c r="ABI9" s="178"/>
      <c r="ABJ9" s="178"/>
      <c r="ABK9" s="178"/>
      <c r="ABL9" s="178"/>
      <c r="ABM9" s="178"/>
      <c r="ABN9" s="178"/>
      <c r="ABO9" s="178"/>
      <c r="ABP9" s="178"/>
      <c r="ABQ9" s="178"/>
      <c r="ABR9" s="178"/>
      <c r="ABS9" s="178"/>
      <c r="ABT9" s="178"/>
      <c r="ABU9" s="178"/>
      <c r="ABV9" s="178"/>
      <c r="ABW9" s="178"/>
      <c r="ABX9" s="178"/>
      <c r="ABY9" s="178"/>
      <c r="ABZ9" s="178"/>
      <c r="ACA9" s="178"/>
      <c r="ACB9" s="178"/>
      <c r="ACC9" s="178"/>
      <c r="ACD9" s="178"/>
      <c r="ACE9" s="178"/>
      <c r="ACF9" s="178"/>
      <c r="ACG9" s="178"/>
      <c r="ACH9" s="178"/>
      <c r="ACI9" s="178"/>
      <c r="ACJ9" s="178"/>
      <c r="ACK9" s="178"/>
      <c r="ACL9" s="178"/>
      <c r="ACM9" s="178"/>
      <c r="ACN9" s="178"/>
      <c r="ACO9" s="178"/>
      <c r="ACP9" s="178"/>
      <c r="ACQ9" s="178"/>
      <c r="ACR9" s="178"/>
      <c r="ACS9" s="178"/>
      <c r="ACT9" s="178"/>
      <c r="ACU9" s="178"/>
      <c r="ACV9" s="178"/>
      <c r="ACW9" s="178"/>
      <c r="ACX9" s="178"/>
      <c r="ACY9" s="178"/>
      <c r="ACZ9" s="178"/>
      <c r="ADA9" s="178"/>
      <c r="ADB9" s="178"/>
      <c r="ADC9" s="178"/>
      <c r="ADD9" s="178"/>
      <c r="ADE9" s="178"/>
      <c r="ADF9" s="178"/>
      <c r="ADG9" s="178"/>
      <c r="ADH9" s="178"/>
      <c r="ADI9" s="178"/>
      <c r="ADJ9" s="178"/>
      <c r="ADK9" s="178"/>
      <c r="ADL9" s="178"/>
      <c r="ADM9" s="178"/>
      <c r="ADN9" s="178"/>
      <c r="ADO9" s="178"/>
      <c r="ADP9" s="178"/>
      <c r="ADQ9" s="178"/>
      <c r="ADR9" s="178"/>
      <c r="ADS9" s="178"/>
      <c r="ADT9" s="178"/>
      <c r="ADU9" s="178"/>
      <c r="ADV9" s="178"/>
      <c r="ADW9" s="178"/>
      <c r="ADX9" s="178"/>
      <c r="ADY9" s="178"/>
      <c r="ADZ9" s="178"/>
      <c r="AEA9" s="178"/>
      <c r="AEB9" s="178"/>
      <c r="AEC9" s="178"/>
      <c r="AED9" s="178"/>
      <c r="AEE9" s="178"/>
      <c r="AEF9" s="178"/>
      <c r="AEG9" s="178"/>
      <c r="AEH9" s="178"/>
      <c r="AEI9" s="178"/>
      <c r="AEJ9" s="178"/>
      <c r="AEK9" s="178"/>
      <c r="AEL9" s="178"/>
      <c r="AEM9" s="178"/>
      <c r="AEN9" s="178"/>
      <c r="AEO9" s="178"/>
      <c r="AEP9" s="178"/>
      <c r="AEQ9" s="178"/>
      <c r="AER9" s="178"/>
      <c r="AES9" s="178"/>
      <c r="AET9" s="178"/>
      <c r="AEU9" s="178"/>
      <c r="AEV9" s="178"/>
      <c r="AEW9" s="178"/>
      <c r="AEX9" s="178"/>
      <c r="AEY9" s="178"/>
      <c r="AEZ9" s="178"/>
      <c r="AFA9" s="178"/>
      <c r="AFB9" s="178"/>
      <c r="AFC9" s="178"/>
      <c r="AFD9" s="178"/>
      <c r="AFE9" s="178"/>
      <c r="AFF9" s="178"/>
      <c r="AFG9" s="178"/>
      <c r="AFH9" s="178"/>
      <c r="AFI9" s="178"/>
      <c r="AFJ9" s="178"/>
      <c r="AFK9" s="178"/>
      <c r="AFL9" s="178"/>
      <c r="AFM9" s="178"/>
      <c r="AFN9" s="178"/>
      <c r="AFO9" s="178"/>
      <c r="AFP9" s="178"/>
      <c r="AFQ9" s="178"/>
      <c r="AFR9" s="178"/>
      <c r="AFS9" s="178"/>
      <c r="AFT9" s="178"/>
      <c r="AFU9" s="178"/>
      <c r="AFV9" s="178"/>
      <c r="AFW9" s="178"/>
      <c r="AFX9" s="178"/>
      <c r="AFY9" s="178"/>
      <c r="AFZ9" s="178"/>
      <c r="AGA9" s="178"/>
      <c r="AGB9" s="178"/>
      <c r="AGC9" s="178"/>
      <c r="AGD9" s="178"/>
      <c r="AGE9" s="178"/>
      <c r="AGF9" s="178"/>
      <c r="AGG9" s="178"/>
      <c r="AGH9" s="178"/>
      <c r="AGI9" s="178"/>
      <c r="AGJ9" s="178"/>
      <c r="AGK9" s="178"/>
      <c r="AGL9" s="178"/>
      <c r="AGM9" s="178"/>
      <c r="AGN9" s="178"/>
      <c r="AGO9" s="178"/>
      <c r="AGP9" s="178"/>
      <c r="AGQ9" s="178"/>
      <c r="AGR9" s="178"/>
      <c r="AGS9" s="178"/>
      <c r="AGT9" s="178"/>
      <c r="AGU9" s="178"/>
      <c r="AGV9" s="178"/>
      <c r="AGW9" s="178"/>
      <c r="AGX9" s="178"/>
      <c r="AGY9" s="178"/>
      <c r="AGZ9" s="178"/>
      <c r="AHA9" s="178"/>
      <c r="AHB9" s="178"/>
      <c r="AHC9" s="178"/>
      <c r="AHD9" s="178"/>
      <c r="AHE9" s="178"/>
      <c r="AHF9" s="178"/>
      <c r="AHG9" s="178"/>
      <c r="AHH9" s="178"/>
      <c r="AHI9" s="178"/>
      <c r="AHJ9" s="178"/>
      <c r="AHK9" s="178"/>
      <c r="AHL9" s="178"/>
      <c r="AHM9" s="178"/>
      <c r="AHN9" s="178"/>
      <c r="AHO9" s="178"/>
      <c r="AHP9" s="178"/>
      <c r="AHQ9" s="178"/>
      <c r="AHR9" s="178"/>
      <c r="AHS9" s="178"/>
      <c r="AHT9" s="178"/>
      <c r="AHU9" s="178"/>
      <c r="AHV9" s="178"/>
      <c r="AHW9" s="178"/>
      <c r="AHX9" s="178"/>
      <c r="AHY9" s="178"/>
      <c r="AHZ9" s="178"/>
      <c r="AIA9" s="178"/>
      <c r="AIB9" s="178"/>
      <c r="AIC9" s="178"/>
      <c r="AID9" s="178"/>
      <c r="AIE9" s="178"/>
      <c r="AIF9" s="178"/>
      <c r="AIG9" s="178"/>
      <c r="AIH9" s="178"/>
      <c r="AII9" s="178"/>
      <c r="AIJ9" s="178"/>
      <c r="AIK9" s="178"/>
      <c r="AIL9" s="178"/>
      <c r="AIM9" s="178"/>
      <c r="AIN9" s="178"/>
      <c r="AIO9" s="178"/>
      <c r="AIP9" s="178"/>
      <c r="AIQ9" s="178"/>
      <c r="AIR9" s="178"/>
      <c r="AIS9" s="178"/>
      <c r="AIT9" s="178"/>
      <c r="AIU9" s="178"/>
      <c r="AIV9" s="178"/>
      <c r="AIW9" s="178"/>
      <c r="AIX9" s="178"/>
      <c r="AIY9" s="178"/>
      <c r="AIZ9" s="178"/>
      <c r="AJA9" s="178"/>
      <c r="AJB9" s="178"/>
      <c r="AJC9" s="178"/>
      <c r="AJD9" s="178"/>
      <c r="AJE9" s="178"/>
      <c r="AJF9" s="178"/>
      <c r="AJG9" s="178"/>
      <c r="AJH9" s="178"/>
      <c r="AJI9" s="178"/>
      <c r="AJJ9" s="178"/>
      <c r="AJK9" s="178"/>
      <c r="AJL9" s="178"/>
      <c r="AJM9" s="178"/>
      <c r="AJN9" s="178"/>
      <c r="AJO9" s="178"/>
      <c r="AJP9" s="178"/>
      <c r="AJQ9" s="178"/>
      <c r="AJR9" s="178"/>
      <c r="AJS9" s="178"/>
      <c r="AJT9" s="178"/>
      <c r="AJU9" s="178"/>
      <c r="AJV9" s="178"/>
      <c r="AJW9" s="178"/>
      <c r="AJX9" s="178"/>
      <c r="AJY9" s="178"/>
      <c r="AJZ9" s="178"/>
      <c r="AKA9" s="178"/>
      <c r="AKB9" s="178"/>
      <c r="AKC9" s="178"/>
      <c r="AKD9" s="178"/>
      <c r="AKE9" s="178"/>
      <c r="AKF9" s="178"/>
      <c r="AKG9" s="178"/>
      <c r="AKH9" s="178"/>
      <c r="AKI9" s="178"/>
      <c r="AKJ9" s="178"/>
      <c r="AKK9" s="178"/>
      <c r="AKL9" s="178"/>
      <c r="AKM9" s="178"/>
      <c r="AKN9" s="178"/>
      <c r="AKO9" s="178"/>
      <c r="AKP9" s="178"/>
      <c r="AKQ9" s="178"/>
      <c r="AKR9" s="178"/>
      <c r="AKS9" s="178"/>
      <c r="AKT9" s="178"/>
      <c r="AKU9" s="178"/>
      <c r="AKV9" s="178"/>
      <c r="AKW9" s="178"/>
      <c r="AKX9" s="178"/>
      <c r="AKY9" s="178"/>
      <c r="AKZ9" s="178"/>
      <c r="ALA9" s="178"/>
      <c r="ALB9" s="178"/>
      <c r="ALC9" s="178"/>
      <c r="ALD9" s="178"/>
      <c r="ALE9" s="178"/>
      <c r="ALF9" s="178"/>
      <c r="ALG9" s="178"/>
      <c r="ALH9" s="178"/>
      <c r="ALI9" s="178"/>
      <c r="ALJ9" s="178"/>
      <c r="ALK9" s="178"/>
      <c r="ALL9" s="178"/>
      <c r="ALM9" s="178"/>
      <c r="ALN9" s="178"/>
      <c r="ALO9" s="178"/>
      <c r="ALP9" s="178"/>
      <c r="ALQ9" s="178"/>
      <c r="ALR9" s="178"/>
      <c r="ALS9" s="178"/>
      <c r="ALT9" s="178"/>
      <c r="ALU9" s="178"/>
      <c r="ALV9" s="178"/>
      <c r="ALW9" s="178"/>
      <c r="ALX9" s="178"/>
      <c r="ALY9" s="178"/>
      <c r="ALZ9" s="178"/>
      <c r="AMA9" s="178"/>
      <c r="AMB9" s="178"/>
      <c r="AMC9" s="178"/>
      <c r="AMD9" s="178"/>
      <c r="AME9" s="178"/>
      <c r="AMF9" s="178"/>
      <c r="AMG9" s="178"/>
      <c r="AMH9" s="178"/>
      <c r="AMI9" s="178"/>
      <c r="AMJ9" s="178"/>
      <c r="AMK9" s="178"/>
      <c r="AML9" s="178"/>
      <c r="AMM9" s="178"/>
      <c r="AMN9" s="178"/>
      <c r="AMO9" s="178"/>
      <c r="AMP9" s="178"/>
      <c r="AMQ9" s="178"/>
      <c r="AMR9" s="178"/>
      <c r="AMS9" s="178"/>
      <c r="AMT9" s="178"/>
      <c r="AMU9" s="178"/>
      <c r="AMV9" s="178"/>
      <c r="AMW9" s="178"/>
      <c r="AMX9" s="178"/>
      <c r="AMY9" s="178"/>
      <c r="AMZ9" s="178"/>
      <c r="ANA9" s="178"/>
      <c r="ANB9" s="178"/>
      <c r="ANC9" s="178"/>
      <c r="AND9" s="178"/>
      <c r="ANE9" s="178"/>
      <c r="ANF9" s="178"/>
      <c r="ANG9" s="178"/>
      <c r="ANH9" s="178"/>
      <c r="ANI9" s="178"/>
      <c r="ANJ9" s="178"/>
      <c r="ANK9" s="178"/>
      <c r="ANL9" s="178"/>
      <c r="ANM9" s="178"/>
      <c r="ANN9" s="178"/>
      <c r="ANO9" s="178"/>
      <c r="ANP9" s="178"/>
      <c r="ANQ9" s="178"/>
      <c r="ANR9" s="178"/>
      <c r="ANS9" s="178"/>
      <c r="ANT9" s="178"/>
      <c r="ANU9" s="178"/>
      <c r="ANV9" s="178"/>
      <c r="ANW9" s="178"/>
      <c r="ANX9" s="178"/>
      <c r="ANY9" s="178"/>
      <c r="ANZ9" s="178"/>
      <c r="AOA9" s="178"/>
      <c r="AOB9" s="178"/>
      <c r="AOC9" s="178"/>
      <c r="AOD9" s="178"/>
      <c r="AOE9" s="178"/>
      <c r="AOF9" s="178"/>
      <c r="AOG9" s="178"/>
      <c r="AOH9" s="178"/>
      <c r="AOI9" s="178"/>
      <c r="AOJ9" s="178"/>
      <c r="AOK9" s="178"/>
      <c r="AOL9" s="178"/>
      <c r="AOM9" s="178"/>
      <c r="AON9" s="178"/>
      <c r="AOO9" s="178"/>
      <c r="AOP9" s="178"/>
      <c r="AOQ9" s="178"/>
      <c r="AOR9" s="178"/>
      <c r="AOS9" s="178"/>
      <c r="AOT9" s="178"/>
      <c r="AOU9" s="178"/>
      <c r="AOV9" s="178"/>
      <c r="AOW9" s="178"/>
      <c r="AOX9" s="178"/>
      <c r="AOY9" s="178"/>
      <c r="AOZ9" s="178"/>
      <c r="APA9" s="178"/>
      <c r="APB9" s="178"/>
      <c r="APC9" s="178"/>
      <c r="APD9" s="178"/>
      <c r="APE9" s="178"/>
      <c r="APF9" s="178"/>
      <c r="APG9" s="178"/>
      <c r="APH9" s="178"/>
      <c r="API9" s="178"/>
      <c r="APJ9" s="178"/>
      <c r="APK9" s="178"/>
      <c r="APL9" s="178"/>
      <c r="APM9" s="178"/>
      <c r="APN9" s="178"/>
      <c r="APO9" s="178"/>
      <c r="APP9" s="178"/>
      <c r="APQ9" s="178"/>
      <c r="APR9" s="178"/>
      <c r="APS9" s="178"/>
      <c r="APT9" s="178"/>
      <c r="APU9" s="178"/>
      <c r="APV9" s="178"/>
      <c r="APW9" s="178"/>
      <c r="APX9" s="178"/>
      <c r="APY9" s="178"/>
      <c r="APZ9" s="178"/>
      <c r="AQA9" s="178"/>
      <c r="AQB9" s="178"/>
      <c r="AQC9" s="178"/>
      <c r="AQD9" s="178"/>
      <c r="AQE9" s="178"/>
      <c r="AQF9" s="178"/>
      <c r="AQG9" s="178"/>
      <c r="AQH9" s="178"/>
    </row>
    <row r="10" spans="1:1126" s="235" customFormat="1" ht="16.2" thickBot="1" x14ac:dyDescent="0.35">
      <c r="A10" s="248" t="s">
        <v>32</v>
      </c>
      <c r="B10" s="276" t="str">
        <f t="shared" ref="B10:M10" si="4">IF(OR(B8=0,B9=0),"",IF(((B7*0.9235)/B9)&gt;=B5,"YES","NO"))</f>
        <v/>
      </c>
      <c r="C10" s="277" t="str">
        <f t="shared" si="4"/>
        <v/>
      </c>
      <c r="D10" s="277" t="str">
        <f t="shared" si="4"/>
        <v/>
      </c>
      <c r="E10" s="277" t="str">
        <f t="shared" si="4"/>
        <v/>
      </c>
      <c r="F10" s="277" t="str">
        <f t="shared" si="4"/>
        <v/>
      </c>
      <c r="G10" s="277" t="str">
        <f t="shared" si="4"/>
        <v/>
      </c>
      <c r="H10" s="277" t="str">
        <f t="shared" si="4"/>
        <v/>
      </c>
      <c r="I10" s="277" t="str">
        <f t="shared" si="4"/>
        <v/>
      </c>
      <c r="J10" s="277" t="str">
        <f t="shared" si="4"/>
        <v/>
      </c>
      <c r="K10" s="277" t="str">
        <f t="shared" si="4"/>
        <v/>
      </c>
      <c r="L10" s="277" t="str">
        <f t="shared" si="4"/>
        <v/>
      </c>
      <c r="M10" s="277" t="str">
        <f t="shared" si="4"/>
        <v/>
      </c>
      <c r="N10" s="233"/>
      <c r="O10" s="276" t="str">
        <f t="shared" ref="O10:Z10" si="5">IF(OR(O8=0,O9=0),"",IF(((O7*0.9235)/O9)&gt;=O5,"YES","NO"))</f>
        <v/>
      </c>
      <c r="P10" s="277" t="str">
        <f t="shared" si="5"/>
        <v/>
      </c>
      <c r="Q10" s="277" t="str">
        <f t="shared" si="5"/>
        <v/>
      </c>
      <c r="R10" s="277" t="str">
        <f t="shared" si="5"/>
        <v/>
      </c>
      <c r="S10" s="277" t="str">
        <f t="shared" si="5"/>
        <v/>
      </c>
      <c r="T10" s="277" t="str">
        <f t="shared" si="5"/>
        <v/>
      </c>
      <c r="U10" s="277" t="str">
        <f t="shared" si="5"/>
        <v/>
      </c>
      <c r="V10" s="277" t="str">
        <f t="shared" si="5"/>
        <v/>
      </c>
      <c r="W10" s="277" t="str">
        <f t="shared" si="5"/>
        <v/>
      </c>
      <c r="X10" s="277" t="str">
        <f t="shared" si="5"/>
        <v/>
      </c>
      <c r="Y10" s="277" t="str">
        <f t="shared" si="5"/>
        <v/>
      </c>
      <c r="Z10" s="277" t="str">
        <f t="shared" si="5"/>
        <v/>
      </c>
      <c r="AA10" s="5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c r="CL10" s="178"/>
      <c r="CM10" s="178"/>
      <c r="CN10" s="178"/>
      <c r="CO10" s="178"/>
      <c r="CP10" s="178"/>
      <c r="CQ10" s="178"/>
      <c r="CR10" s="178"/>
      <c r="CS10" s="178"/>
      <c r="CT10" s="178"/>
      <c r="CU10" s="178"/>
      <c r="CV10" s="178"/>
      <c r="CW10" s="178"/>
      <c r="CX10" s="178"/>
      <c r="CY10" s="178"/>
      <c r="CZ10" s="178"/>
      <c r="DA10" s="178"/>
      <c r="DB10" s="178"/>
      <c r="DC10" s="178"/>
      <c r="DD10" s="178"/>
      <c r="DE10" s="178"/>
      <c r="DF10" s="178"/>
      <c r="DG10" s="178"/>
      <c r="DH10" s="178"/>
      <c r="DI10" s="178"/>
      <c r="DJ10" s="178"/>
      <c r="DK10" s="178"/>
      <c r="DL10" s="178"/>
      <c r="DM10" s="178"/>
      <c r="DN10" s="178"/>
      <c r="DO10" s="178"/>
      <c r="DP10" s="178"/>
      <c r="DQ10" s="178"/>
      <c r="DR10" s="178"/>
      <c r="DS10" s="178"/>
      <c r="DT10" s="178"/>
      <c r="DU10" s="178"/>
      <c r="DV10" s="178"/>
      <c r="DW10" s="178"/>
      <c r="DX10" s="178"/>
      <c r="DY10" s="178"/>
      <c r="DZ10" s="178"/>
      <c r="EA10" s="178"/>
      <c r="EB10" s="178"/>
      <c r="EC10" s="178"/>
      <c r="ED10" s="178"/>
      <c r="EE10" s="178"/>
      <c r="EF10" s="178"/>
      <c r="EG10" s="178"/>
      <c r="EH10" s="178"/>
      <c r="EI10" s="178"/>
      <c r="EJ10" s="178"/>
      <c r="EK10" s="178"/>
      <c r="EL10" s="178"/>
      <c r="EM10" s="178"/>
      <c r="EN10" s="178"/>
      <c r="EO10" s="178"/>
      <c r="EP10" s="178"/>
      <c r="EQ10" s="178"/>
      <c r="ER10" s="178"/>
      <c r="ES10" s="178"/>
      <c r="ET10" s="178"/>
      <c r="EU10" s="178"/>
      <c r="EV10" s="178"/>
      <c r="EW10" s="178"/>
      <c r="EX10" s="178"/>
      <c r="EY10" s="178"/>
      <c r="EZ10" s="178"/>
      <c r="FA10" s="178"/>
      <c r="FB10" s="178"/>
      <c r="FC10" s="178"/>
      <c r="FD10" s="178"/>
      <c r="FE10" s="178"/>
      <c r="FF10" s="178"/>
      <c r="FG10" s="178"/>
      <c r="FH10" s="178"/>
      <c r="FI10" s="178"/>
      <c r="FJ10" s="178"/>
      <c r="FK10" s="178"/>
      <c r="FL10" s="178"/>
      <c r="FM10" s="178"/>
      <c r="FN10" s="178"/>
      <c r="FO10" s="178"/>
      <c r="FP10" s="178"/>
      <c r="FQ10" s="178"/>
      <c r="FR10" s="178"/>
      <c r="FS10" s="178"/>
      <c r="FT10" s="178"/>
      <c r="FU10" s="178"/>
      <c r="FV10" s="178"/>
      <c r="FW10" s="178"/>
      <c r="FX10" s="178"/>
      <c r="FY10" s="178"/>
      <c r="FZ10" s="178"/>
      <c r="GA10" s="178"/>
      <c r="GB10" s="178"/>
      <c r="GC10" s="178"/>
      <c r="GD10" s="178"/>
      <c r="GE10" s="178"/>
      <c r="GF10" s="178"/>
      <c r="GG10" s="178"/>
      <c r="GH10" s="178"/>
      <c r="GI10" s="178"/>
      <c r="GJ10" s="178"/>
      <c r="GK10" s="178"/>
      <c r="GL10" s="178"/>
      <c r="GM10" s="178"/>
      <c r="GN10" s="178"/>
      <c r="GO10" s="178"/>
      <c r="GP10" s="178"/>
      <c r="GQ10" s="178"/>
      <c r="GR10" s="178"/>
      <c r="GS10" s="178"/>
      <c r="GT10" s="178"/>
      <c r="GU10" s="178"/>
      <c r="GV10" s="178"/>
      <c r="GW10" s="178"/>
      <c r="GX10" s="178"/>
      <c r="GY10" s="178"/>
      <c r="GZ10" s="178"/>
      <c r="HA10" s="178"/>
      <c r="HB10" s="178"/>
      <c r="HC10" s="178"/>
      <c r="HD10" s="178"/>
      <c r="HE10" s="178"/>
      <c r="HF10" s="178"/>
      <c r="HG10" s="178"/>
      <c r="HH10" s="178"/>
      <c r="HI10" s="178"/>
      <c r="HJ10" s="178"/>
      <c r="HK10" s="178"/>
      <c r="HL10" s="178"/>
      <c r="HM10" s="178"/>
      <c r="HN10" s="178"/>
      <c r="HO10" s="178"/>
      <c r="HP10" s="178"/>
      <c r="HQ10" s="178"/>
      <c r="HR10" s="178"/>
      <c r="HS10" s="178"/>
      <c r="HT10" s="178"/>
      <c r="HU10" s="178"/>
      <c r="HV10" s="178"/>
      <c r="HW10" s="178"/>
      <c r="HX10" s="178"/>
      <c r="HY10" s="178"/>
      <c r="HZ10" s="178"/>
      <c r="IA10" s="178"/>
      <c r="IB10" s="178"/>
      <c r="IC10" s="178"/>
      <c r="ID10" s="178"/>
      <c r="IE10" s="178"/>
      <c r="IF10" s="178"/>
      <c r="IG10" s="178"/>
      <c r="IH10" s="178"/>
      <c r="II10" s="178"/>
      <c r="IJ10" s="178"/>
      <c r="IK10" s="178"/>
      <c r="IL10" s="178"/>
      <c r="IM10" s="178"/>
      <c r="IN10" s="178"/>
      <c r="IO10" s="178"/>
      <c r="IP10" s="178"/>
      <c r="IQ10" s="178"/>
      <c r="IR10" s="178"/>
      <c r="IS10" s="178"/>
      <c r="IT10" s="178"/>
      <c r="IU10" s="178"/>
      <c r="IV10" s="178"/>
      <c r="IW10" s="178"/>
      <c r="IX10" s="178"/>
      <c r="IY10" s="178"/>
      <c r="IZ10" s="178"/>
      <c r="JA10" s="178"/>
      <c r="JB10" s="178"/>
      <c r="JC10" s="178"/>
      <c r="JD10" s="178"/>
      <c r="JE10" s="178"/>
      <c r="JF10" s="178"/>
      <c r="JG10" s="178"/>
      <c r="JH10" s="178"/>
      <c r="JI10" s="178"/>
      <c r="JJ10" s="178"/>
      <c r="JK10" s="178"/>
      <c r="JL10" s="178"/>
      <c r="JM10" s="178"/>
      <c r="JN10" s="178"/>
      <c r="JO10" s="178"/>
      <c r="JP10" s="178"/>
      <c r="JQ10" s="178"/>
      <c r="JR10" s="178"/>
      <c r="JS10" s="178"/>
      <c r="JT10" s="178"/>
      <c r="JU10" s="178"/>
      <c r="JV10" s="178"/>
      <c r="JW10" s="178"/>
      <c r="JX10" s="178"/>
      <c r="JY10" s="178"/>
      <c r="JZ10" s="178"/>
      <c r="KA10" s="178"/>
      <c r="KB10" s="178"/>
      <c r="KC10" s="178"/>
      <c r="KD10" s="178"/>
      <c r="KE10" s="178"/>
      <c r="KF10" s="178"/>
      <c r="KG10" s="178"/>
      <c r="KH10" s="178"/>
      <c r="KI10" s="178"/>
      <c r="KJ10" s="178"/>
      <c r="KK10" s="178"/>
      <c r="KL10" s="178"/>
      <c r="KM10" s="178"/>
      <c r="KN10" s="178"/>
      <c r="KO10" s="178"/>
      <c r="KP10" s="178"/>
      <c r="KQ10" s="178"/>
      <c r="KR10" s="178"/>
      <c r="KS10" s="178"/>
      <c r="KT10" s="178"/>
      <c r="KU10" s="178"/>
      <c r="KV10" s="178"/>
      <c r="KW10" s="178"/>
      <c r="KX10" s="178"/>
      <c r="KY10" s="178"/>
      <c r="KZ10" s="178"/>
      <c r="LA10" s="178"/>
      <c r="LB10" s="178"/>
      <c r="LC10" s="178"/>
      <c r="LD10" s="178"/>
      <c r="LE10" s="178"/>
      <c r="LF10" s="178"/>
      <c r="LG10" s="178"/>
      <c r="LH10" s="178"/>
      <c r="LI10" s="178"/>
      <c r="LJ10" s="178"/>
      <c r="LK10" s="178"/>
      <c r="LL10" s="178"/>
      <c r="LM10" s="178"/>
      <c r="LN10" s="178"/>
      <c r="LO10" s="178"/>
      <c r="LP10" s="178"/>
      <c r="LQ10" s="178"/>
      <c r="LR10" s="178"/>
      <c r="LS10" s="178"/>
      <c r="LT10" s="178"/>
      <c r="LU10" s="178"/>
      <c r="LV10" s="178"/>
      <c r="LW10" s="178"/>
      <c r="LX10" s="178"/>
      <c r="LY10" s="178"/>
      <c r="LZ10" s="178"/>
      <c r="MA10" s="178"/>
      <c r="MB10" s="178"/>
      <c r="MC10" s="178"/>
      <c r="MD10" s="178"/>
      <c r="ME10" s="178"/>
      <c r="MF10" s="178"/>
      <c r="MG10" s="178"/>
      <c r="MH10" s="178"/>
      <c r="MI10" s="178"/>
      <c r="MJ10" s="178"/>
      <c r="MK10" s="178"/>
      <c r="ML10" s="178"/>
      <c r="MM10" s="178"/>
      <c r="MN10" s="178"/>
      <c r="MO10" s="178"/>
      <c r="MP10" s="178"/>
      <c r="MQ10" s="178"/>
      <c r="MR10" s="178"/>
      <c r="MS10" s="178"/>
      <c r="MT10" s="178"/>
      <c r="MU10" s="178"/>
      <c r="MV10" s="178"/>
      <c r="MW10" s="178"/>
      <c r="MX10" s="178"/>
      <c r="MY10" s="178"/>
      <c r="MZ10" s="178"/>
      <c r="NA10" s="178"/>
      <c r="NB10" s="178"/>
      <c r="NC10" s="178"/>
      <c r="ND10" s="178"/>
      <c r="NE10" s="178"/>
      <c r="NF10" s="178"/>
      <c r="NG10" s="178"/>
      <c r="NH10" s="178"/>
      <c r="NI10" s="178"/>
      <c r="NJ10" s="178"/>
      <c r="NK10" s="178"/>
      <c r="NL10" s="178"/>
      <c r="NM10" s="178"/>
      <c r="NN10" s="178"/>
      <c r="NO10" s="178"/>
      <c r="NP10" s="178"/>
      <c r="NQ10" s="178"/>
      <c r="NR10" s="178"/>
      <c r="NS10" s="178"/>
      <c r="NT10" s="178"/>
      <c r="NU10" s="178"/>
      <c r="NV10" s="178"/>
      <c r="NW10" s="178"/>
      <c r="NX10" s="178"/>
      <c r="NY10" s="178"/>
      <c r="NZ10" s="178"/>
      <c r="OA10" s="178"/>
      <c r="OB10" s="178"/>
      <c r="OC10" s="178"/>
      <c r="OD10" s="178"/>
      <c r="OE10" s="178"/>
      <c r="OF10" s="178"/>
      <c r="OG10" s="178"/>
      <c r="OH10" s="178"/>
      <c r="OI10" s="178"/>
      <c r="OJ10" s="178"/>
      <c r="OK10" s="178"/>
      <c r="OL10" s="178"/>
      <c r="OM10" s="178"/>
      <c r="ON10" s="178"/>
      <c r="OO10" s="178"/>
      <c r="OP10" s="178"/>
      <c r="OQ10" s="178"/>
      <c r="OR10" s="178"/>
      <c r="OS10" s="178"/>
      <c r="OT10" s="178"/>
      <c r="OU10" s="178"/>
      <c r="OV10" s="178"/>
      <c r="OW10" s="178"/>
      <c r="OX10" s="178"/>
      <c r="OY10" s="178"/>
      <c r="OZ10" s="178"/>
      <c r="PA10" s="178"/>
      <c r="PB10" s="178"/>
      <c r="PC10" s="178"/>
      <c r="PD10" s="178"/>
      <c r="PE10" s="178"/>
      <c r="PF10" s="178"/>
      <c r="PG10" s="178"/>
      <c r="PH10" s="178"/>
      <c r="PI10" s="178"/>
      <c r="PJ10" s="178"/>
      <c r="PK10" s="178"/>
      <c r="PL10" s="178"/>
      <c r="PM10" s="178"/>
      <c r="PN10" s="178"/>
      <c r="PO10" s="178"/>
      <c r="PP10" s="178"/>
      <c r="PQ10" s="178"/>
      <c r="PR10" s="178"/>
      <c r="PS10" s="178"/>
      <c r="PT10" s="178"/>
      <c r="PU10" s="178"/>
      <c r="PV10" s="178"/>
      <c r="PW10" s="178"/>
      <c r="PX10" s="178"/>
      <c r="PY10" s="178"/>
      <c r="PZ10" s="178"/>
      <c r="QA10" s="178"/>
      <c r="QB10" s="178"/>
      <c r="QC10" s="178"/>
      <c r="QD10" s="178"/>
      <c r="QE10" s="178"/>
      <c r="QF10" s="178"/>
      <c r="QG10" s="178"/>
      <c r="QH10" s="178"/>
      <c r="QI10" s="178"/>
      <c r="QJ10" s="178"/>
      <c r="QK10" s="178"/>
      <c r="QL10" s="178"/>
      <c r="QM10" s="178"/>
      <c r="QN10" s="178"/>
      <c r="QO10" s="178"/>
      <c r="QP10" s="178"/>
      <c r="QQ10" s="178"/>
      <c r="QR10" s="178"/>
      <c r="QS10" s="178"/>
      <c r="QT10" s="178"/>
      <c r="QU10" s="178"/>
      <c r="QV10" s="178"/>
      <c r="QW10" s="178"/>
      <c r="QX10" s="178"/>
      <c r="QY10" s="178"/>
      <c r="QZ10" s="178"/>
      <c r="RA10" s="178"/>
      <c r="RB10" s="178"/>
      <c r="RC10" s="178"/>
      <c r="RD10" s="178"/>
      <c r="RE10" s="178"/>
      <c r="RF10" s="178"/>
      <c r="RG10" s="178"/>
      <c r="RH10" s="178"/>
      <c r="RI10" s="178"/>
      <c r="RJ10" s="178"/>
      <c r="RK10" s="178"/>
      <c r="RL10" s="178"/>
      <c r="RM10" s="178"/>
      <c r="RN10" s="178"/>
      <c r="RO10" s="178"/>
      <c r="RP10" s="178"/>
      <c r="RQ10" s="178"/>
      <c r="RR10" s="178"/>
      <c r="RS10" s="178"/>
      <c r="RT10" s="178"/>
      <c r="RU10" s="178"/>
      <c r="RV10" s="178"/>
      <c r="RW10" s="178"/>
      <c r="RX10" s="178"/>
      <c r="RY10" s="178"/>
      <c r="RZ10" s="178"/>
      <c r="SA10" s="178"/>
      <c r="SB10" s="178"/>
      <c r="SC10" s="178"/>
      <c r="SD10" s="178"/>
      <c r="SE10" s="178"/>
      <c r="SF10" s="178"/>
      <c r="SG10" s="178"/>
      <c r="SH10" s="178"/>
      <c r="SI10" s="178"/>
      <c r="SJ10" s="178"/>
      <c r="SK10" s="178"/>
      <c r="SL10" s="178"/>
      <c r="SM10" s="178"/>
      <c r="SN10" s="178"/>
      <c r="SO10" s="178"/>
      <c r="SP10" s="178"/>
      <c r="SQ10" s="178"/>
      <c r="SR10" s="178"/>
      <c r="SS10" s="178"/>
      <c r="ST10" s="178"/>
      <c r="SU10" s="178"/>
      <c r="SV10" s="178"/>
      <c r="SW10" s="178"/>
      <c r="SX10" s="178"/>
      <c r="SY10" s="178"/>
      <c r="SZ10" s="178"/>
      <c r="TA10" s="178"/>
      <c r="TB10" s="178"/>
      <c r="TC10" s="178"/>
      <c r="TD10" s="178"/>
      <c r="TE10" s="178"/>
      <c r="TF10" s="178"/>
      <c r="TG10" s="178"/>
      <c r="TH10" s="178"/>
      <c r="TI10" s="178"/>
      <c r="TJ10" s="178"/>
      <c r="TK10" s="178"/>
      <c r="TL10" s="178"/>
      <c r="TM10" s="178"/>
      <c r="TN10" s="178"/>
      <c r="TO10" s="178"/>
      <c r="TP10" s="178"/>
      <c r="TQ10" s="178"/>
      <c r="TR10" s="178"/>
      <c r="TS10" s="178"/>
      <c r="TT10" s="178"/>
      <c r="TU10" s="178"/>
      <c r="TV10" s="178"/>
      <c r="TW10" s="178"/>
      <c r="TX10" s="178"/>
      <c r="TY10" s="178"/>
      <c r="TZ10" s="178"/>
      <c r="UA10" s="178"/>
      <c r="UB10" s="178"/>
      <c r="UC10" s="178"/>
      <c r="UD10" s="178"/>
      <c r="UE10" s="178"/>
      <c r="UF10" s="178"/>
      <c r="UG10" s="178"/>
      <c r="UH10" s="178"/>
      <c r="UI10" s="178"/>
      <c r="UJ10" s="178"/>
      <c r="UK10" s="178"/>
      <c r="UL10" s="178"/>
      <c r="UM10" s="178"/>
      <c r="UN10" s="178"/>
      <c r="UO10" s="178"/>
      <c r="UP10" s="178"/>
      <c r="UQ10" s="178"/>
      <c r="UR10" s="178"/>
      <c r="US10" s="178"/>
      <c r="UT10" s="178"/>
      <c r="UU10" s="178"/>
      <c r="UV10" s="178"/>
      <c r="UW10" s="178"/>
      <c r="UX10" s="178"/>
      <c r="UY10" s="178"/>
      <c r="UZ10" s="178"/>
      <c r="VA10" s="178"/>
      <c r="VB10" s="178"/>
      <c r="VC10" s="178"/>
      <c r="VD10" s="178"/>
      <c r="VE10" s="178"/>
      <c r="VF10" s="178"/>
      <c r="VG10" s="178"/>
      <c r="VH10" s="178"/>
      <c r="VI10" s="178"/>
      <c r="VJ10" s="178"/>
      <c r="VK10" s="178"/>
      <c r="VL10" s="178"/>
      <c r="VM10" s="178"/>
      <c r="VN10" s="178"/>
      <c r="VO10" s="178"/>
      <c r="VP10" s="178"/>
      <c r="VQ10" s="178"/>
      <c r="VR10" s="178"/>
      <c r="VS10" s="178"/>
      <c r="VT10" s="178"/>
      <c r="VU10" s="178"/>
      <c r="VV10" s="178"/>
      <c r="VW10" s="178"/>
      <c r="VX10" s="178"/>
      <c r="VY10" s="178"/>
      <c r="VZ10" s="178"/>
      <c r="WA10" s="178"/>
      <c r="WB10" s="178"/>
      <c r="WC10" s="178"/>
      <c r="WD10" s="178"/>
      <c r="WE10" s="178"/>
      <c r="WF10" s="178"/>
      <c r="WG10" s="178"/>
      <c r="WH10" s="178"/>
      <c r="WI10" s="178"/>
      <c r="WJ10" s="178"/>
      <c r="WK10" s="178"/>
      <c r="WL10" s="178"/>
      <c r="WM10" s="178"/>
      <c r="WN10" s="178"/>
      <c r="WO10" s="178"/>
      <c r="WP10" s="178"/>
      <c r="WQ10" s="178"/>
      <c r="WR10" s="178"/>
      <c r="WS10" s="178"/>
      <c r="WT10" s="178"/>
      <c r="WU10" s="178"/>
      <c r="WV10" s="178"/>
      <c r="WW10" s="178"/>
      <c r="WX10" s="178"/>
      <c r="WY10" s="178"/>
      <c r="WZ10" s="178"/>
      <c r="XA10" s="178"/>
      <c r="XB10" s="178"/>
      <c r="XC10" s="178"/>
      <c r="XD10" s="178"/>
      <c r="XE10" s="178"/>
      <c r="XF10" s="178"/>
      <c r="XG10" s="178"/>
      <c r="XH10" s="178"/>
      <c r="XI10" s="178"/>
      <c r="XJ10" s="178"/>
      <c r="XK10" s="178"/>
      <c r="XL10" s="178"/>
      <c r="XM10" s="178"/>
      <c r="XN10" s="178"/>
      <c r="XO10" s="178"/>
      <c r="XP10" s="178"/>
      <c r="XQ10" s="178"/>
      <c r="XR10" s="178"/>
      <c r="XS10" s="178"/>
      <c r="XT10" s="178"/>
      <c r="XU10" s="178"/>
      <c r="XV10" s="178"/>
      <c r="XW10" s="178"/>
      <c r="XX10" s="178"/>
      <c r="XY10" s="178"/>
      <c r="XZ10" s="178"/>
      <c r="YA10" s="178"/>
      <c r="YB10" s="178"/>
      <c r="YC10" s="178"/>
      <c r="YD10" s="178"/>
      <c r="YE10" s="178"/>
      <c r="YF10" s="178"/>
      <c r="YG10" s="178"/>
      <c r="YH10" s="178"/>
      <c r="YI10" s="178"/>
      <c r="YJ10" s="178"/>
      <c r="YK10" s="178"/>
      <c r="YL10" s="178"/>
      <c r="YM10" s="178"/>
      <c r="YN10" s="178"/>
      <c r="YO10" s="178"/>
      <c r="YP10" s="178"/>
      <c r="YQ10" s="178"/>
      <c r="YR10" s="178"/>
      <c r="YS10" s="178"/>
      <c r="YT10" s="178"/>
      <c r="YU10" s="178"/>
      <c r="YV10" s="178"/>
      <c r="YW10" s="178"/>
      <c r="YX10" s="178"/>
      <c r="YY10" s="178"/>
      <c r="YZ10" s="178"/>
      <c r="ZA10" s="178"/>
      <c r="ZB10" s="178"/>
      <c r="ZC10" s="178"/>
      <c r="ZD10" s="178"/>
      <c r="ZE10" s="178"/>
      <c r="ZF10" s="178"/>
      <c r="ZG10" s="178"/>
      <c r="ZH10" s="178"/>
      <c r="ZI10" s="178"/>
      <c r="ZJ10" s="178"/>
      <c r="ZK10" s="178"/>
      <c r="ZL10" s="178"/>
      <c r="ZM10" s="178"/>
      <c r="ZN10" s="178"/>
      <c r="ZO10" s="178"/>
      <c r="ZP10" s="178"/>
      <c r="ZQ10" s="178"/>
      <c r="ZR10" s="178"/>
      <c r="ZS10" s="178"/>
      <c r="ZT10" s="178"/>
      <c r="ZU10" s="178"/>
      <c r="ZV10" s="178"/>
      <c r="ZW10" s="178"/>
      <c r="ZX10" s="178"/>
      <c r="ZY10" s="178"/>
      <c r="ZZ10" s="178"/>
      <c r="AAA10" s="178"/>
      <c r="AAB10" s="178"/>
      <c r="AAC10" s="178"/>
      <c r="AAD10" s="178"/>
      <c r="AAE10" s="178"/>
      <c r="AAF10" s="178"/>
      <c r="AAG10" s="178"/>
      <c r="AAH10" s="178"/>
      <c r="AAI10" s="178"/>
      <c r="AAJ10" s="178"/>
      <c r="AAK10" s="178"/>
      <c r="AAL10" s="178"/>
      <c r="AAM10" s="178"/>
      <c r="AAN10" s="178"/>
      <c r="AAO10" s="178"/>
      <c r="AAP10" s="178"/>
      <c r="AAQ10" s="178"/>
      <c r="AAR10" s="178"/>
      <c r="AAS10" s="178"/>
      <c r="AAT10" s="178"/>
      <c r="AAU10" s="178"/>
      <c r="AAV10" s="178"/>
      <c r="AAW10" s="178"/>
      <c r="AAX10" s="178"/>
      <c r="AAY10" s="178"/>
      <c r="AAZ10" s="178"/>
      <c r="ABA10" s="178"/>
      <c r="ABB10" s="178"/>
      <c r="ABC10" s="178"/>
      <c r="ABD10" s="178"/>
      <c r="ABE10" s="178"/>
      <c r="ABF10" s="178"/>
      <c r="ABG10" s="178"/>
      <c r="ABH10" s="178"/>
      <c r="ABI10" s="178"/>
      <c r="ABJ10" s="178"/>
      <c r="ABK10" s="178"/>
      <c r="ABL10" s="178"/>
      <c r="ABM10" s="178"/>
      <c r="ABN10" s="178"/>
      <c r="ABO10" s="178"/>
      <c r="ABP10" s="178"/>
      <c r="ABQ10" s="178"/>
      <c r="ABR10" s="178"/>
      <c r="ABS10" s="178"/>
      <c r="ABT10" s="178"/>
      <c r="ABU10" s="178"/>
      <c r="ABV10" s="178"/>
      <c r="ABW10" s="178"/>
      <c r="ABX10" s="178"/>
      <c r="ABY10" s="178"/>
      <c r="ABZ10" s="178"/>
      <c r="ACA10" s="178"/>
      <c r="ACB10" s="178"/>
      <c r="ACC10" s="178"/>
      <c r="ACD10" s="178"/>
      <c r="ACE10" s="178"/>
      <c r="ACF10" s="178"/>
      <c r="ACG10" s="178"/>
      <c r="ACH10" s="178"/>
      <c r="ACI10" s="178"/>
      <c r="ACJ10" s="178"/>
      <c r="ACK10" s="178"/>
      <c r="ACL10" s="178"/>
      <c r="ACM10" s="178"/>
      <c r="ACN10" s="178"/>
      <c r="ACO10" s="178"/>
      <c r="ACP10" s="178"/>
      <c r="ACQ10" s="178"/>
      <c r="ACR10" s="178"/>
      <c r="ACS10" s="178"/>
      <c r="ACT10" s="178"/>
      <c r="ACU10" s="178"/>
      <c r="ACV10" s="178"/>
      <c r="ACW10" s="178"/>
      <c r="ACX10" s="178"/>
      <c r="ACY10" s="178"/>
      <c r="ACZ10" s="178"/>
      <c r="ADA10" s="178"/>
      <c r="ADB10" s="178"/>
      <c r="ADC10" s="178"/>
      <c r="ADD10" s="178"/>
      <c r="ADE10" s="178"/>
      <c r="ADF10" s="178"/>
      <c r="ADG10" s="178"/>
      <c r="ADH10" s="178"/>
      <c r="ADI10" s="178"/>
      <c r="ADJ10" s="178"/>
      <c r="ADK10" s="178"/>
      <c r="ADL10" s="178"/>
      <c r="ADM10" s="178"/>
      <c r="ADN10" s="178"/>
      <c r="ADO10" s="178"/>
      <c r="ADP10" s="178"/>
      <c r="ADQ10" s="178"/>
      <c r="ADR10" s="178"/>
      <c r="ADS10" s="178"/>
      <c r="ADT10" s="178"/>
      <c r="ADU10" s="178"/>
      <c r="ADV10" s="178"/>
      <c r="ADW10" s="178"/>
      <c r="ADX10" s="178"/>
      <c r="ADY10" s="178"/>
      <c r="ADZ10" s="178"/>
      <c r="AEA10" s="178"/>
      <c r="AEB10" s="178"/>
      <c r="AEC10" s="178"/>
      <c r="AED10" s="178"/>
      <c r="AEE10" s="178"/>
      <c r="AEF10" s="178"/>
      <c r="AEG10" s="178"/>
      <c r="AEH10" s="178"/>
      <c r="AEI10" s="178"/>
      <c r="AEJ10" s="178"/>
      <c r="AEK10" s="178"/>
      <c r="AEL10" s="178"/>
      <c r="AEM10" s="178"/>
      <c r="AEN10" s="178"/>
      <c r="AEO10" s="178"/>
      <c r="AEP10" s="178"/>
      <c r="AEQ10" s="178"/>
      <c r="AER10" s="178"/>
      <c r="AES10" s="178"/>
      <c r="AET10" s="178"/>
      <c r="AEU10" s="178"/>
      <c r="AEV10" s="178"/>
      <c r="AEW10" s="178"/>
      <c r="AEX10" s="178"/>
      <c r="AEY10" s="178"/>
      <c r="AEZ10" s="178"/>
      <c r="AFA10" s="178"/>
      <c r="AFB10" s="178"/>
      <c r="AFC10" s="178"/>
      <c r="AFD10" s="178"/>
      <c r="AFE10" s="178"/>
      <c r="AFF10" s="178"/>
      <c r="AFG10" s="178"/>
      <c r="AFH10" s="178"/>
      <c r="AFI10" s="178"/>
      <c r="AFJ10" s="178"/>
      <c r="AFK10" s="178"/>
      <c r="AFL10" s="178"/>
      <c r="AFM10" s="178"/>
      <c r="AFN10" s="178"/>
      <c r="AFO10" s="178"/>
      <c r="AFP10" s="178"/>
      <c r="AFQ10" s="178"/>
      <c r="AFR10" s="178"/>
      <c r="AFS10" s="178"/>
      <c r="AFT10" s="178"/>
      <c r="AFU10" s="178"/>
      <c r="AFV10" s="178"/>
      <c r="AFW10" s="178"/>
      <c r="AFX10" s="178"/>
      <c r="AFY10" s="178"/>
      <c r="AFZ10" s="178"/>
      <c r="AGA10" s="178"/>
      <c r="AGB10" s="178"/>
      <c r="AGC10" s="178"/>
      <c r="AGD10" s="178"/>
      <c r="AGE10" s="178"/>
      <c r="AGF10" s="178"/>
      <c r="AGG10" s="178"/>
      <c r="AGH10" s="178"/>
      <c r="AGI10" s="178"/>
      <c r="AGJ10" s="178"/>
      <c r="AGK10" s="178"/>
      <c r="AGL10" s="178"/>
      <c r="AGM10" s="178"/>
      <c r="AGN10" s="178"/>
      <c r="AGO10" s="178"/>
      <c r="AGP10" s="178"/>
      <c r="AGQ10" s="178"/>
      <c r="AGR10" s="178"/>
      <c r="AGS10" s="178"/>
      <c r="AGT10" s="178"/>
      <c r="AGU10" s="178"/>
      <c r="AGV10" s="178"/>
      <c r="AGW10" s="178"/>
      <c r="AGX10" s="178"/>
      <c r="AGY10" s="178"/>
      <c r="AGZ10" s="178"/>
      <c r="AHA10" s="178"/>
      <c r="AHB10" s="178"/>
      <c r="AHC10" s="178"/>
      <c r="AHD10" s="178"/>
      <c r="AHE10" s="178"/>
      <c r="AHF10" s="178"/>
      <c r="AHG10" s="178"/>
      <c r="AHH10" s="178"/>
      <c r="AHI10" s="178"/>
      <c r="AHJ10" s="178"/>
      <c r="AHK10" s="178"/>
      <c r="AHL10" s="178"/>
      <c r="AHM10" s="178"/>
      <c r="AHN10" s="178"/>
      <c r="AHO10" s="178"/>
      <c r="AHP10" s="178"/>
      <c r="AHQ10" s="178"/>
      <c r="AHR10" s="178"/>
      <c r="AHS10" s="178"/>
      <c r="AHT10" s="178"/>
      <c r="AHU10" s="178"/>
      <c r="AHV10" s="178"/>
      <c r="AHW10" s="178"/>
      <c r="AHX10" s="178"/>
      <c r="AHY10" s="178"/>
      <c r="AHZ10" s="178"/>
      <c r="AIA10" s="178"/>
      <c r="AIB10" s="178"/>
      <c r="AIC10" s="178"/>
      <c r="AID10" s="178"/>
      <c r="AIE10" s="178"/>
      <c r="AIF10" s="178"/>
      <c r="AIG10" s="178"/>
      <c r="AIH10" s="178"/>
      <c r="AII10" s="178"/>
      <c r="AIJ10" s="178"/>
      <c r="AIK10" s="178"/>
      <c r="AIL10" s="178"/>
      <c r="AIM10" s="178"/>
      <c r="AIN10" s="178"/>
      <c r="AIO10" s="178"/>
      <c r="AIP10" s="178"/>
      <c r="AIQ10" s="178"/>
      <c r="AIR10" s="178"/>
      <c r="AIS10" s="178"/>
      <c r="AIT10" s="178"/>
      <c r="AIU10" s="178"/>
      <c r="AIV10" s="178"/>
      <c r="AIW10" s="178"/>
      <c r="AIX10" s="178"/>
      <c r="AIY10" s="178"/>
      <c r="AIZ10" s="178"/>
      <c r="AJA10" s="178"/>
      <c r="AJB10" s="178"/>
      <c r="AJC10" s="178"/>
      <c r="AJD10" s="178"/>
      <c r="AJE10" s="178"/>
      <c r="AJF10" s="178"/>
      <c r="AJG10" s="178"/>
      <c r="AJH10" s="178"/>
      <c r="AJI10" s="178"/>
      <c r="AJJ10" s="178"/>
      <c r="AJK10" s="178"/>
      <c r="AJL10" s="178"/>
      <c r="AJM10" s="178"/>
      <c r="AJN10" s="178"/>
      <c r="AJO10" s="178"/>
      <c r="AJP10" s="178"/>
      <c r="AJQ10" s="178"/>
      <c r="AJR10" s="178"/>
      <c r="AJS10" s="178"/>
      <c r="AJT10" s="178"/>
      <c r="AJU10" s="178"/>
      <c r="AJV10" s="178"/>
      <c r="AJW10" s="178"/>
      <c r="AJX10" s="178"/>
      <c r="AJY10" s="178"/>
      <c r="AJZ10" s="178"/>
      <c r="AKA10" s="178"/>
      <c r="AKB10" s="178"/>
      <c r="AKC10" s="178"/>
      <c r="AKD10" s="178"/>
      <c r="AKE10" s="178"/>
      <c r="AKF10" s="178"/>
      <c r="AKG10" s="178"/>
      <c r="AKH10" s="178"/>
      <c r="AKI10" s="178"/>
      <c r="AKJ10" s="178"/>
      <c r="AKK10" s="178"/>
      <c r="AKL10" s="178"/>
      <c r="AKM10" s="178"/>
      <c r="AKN10" s="178"/>
      <c r="AKO10" s="178"/>
      <c r="AKP10" s="178"/>
      <c r="AKQ10" s="178"/>
      <c r="AKR10" s="178"/>
      <c r="AKS10" s="178"/>
      <c r="AKT10" s="178"/>
      <c r="AKU10" s="178"/>
      <c r="AKV10" s="178"/>
      <c r="AKW10" s="178"/>
      <c r="AKX10" s="178"/>
      <c r="AKY10" s="178"/>
      <c r="AKZ10" s="178"/>
      <c r="ALA10" s="178"/>
      <c r="ALB10" s="178"/>
      <c r="ALC10" s="178"/>
      <c r="ALD10" s="178"/>
      <c r="ALE10" s="178"/>
      <c r="ALF10" s="178"/>
      <c r="ALG10" s="178"/>
      <c r="ALH10" s="178"/>
      <c r="ALI10" s="178"/>
      <c r="ALJ10" s="178"/>
      <c r="ALK10" s="178"/>
      <c r="ALL10" s="178"/>
      <c r="ALM10" s="178"/>
      <c r="ALN10" s="178"/>
      <c r="ALO10" s="178"/>
      <c r="ALP10" s="178"/>
      <c r="ALQ10" s="178"/>
      <c r="ALR10" s="178"/>
      <c r="ALS10" s="178"/>
      <c r="ALT10" s="178"/>
      <c r="ALU10" s="178"/>
      <c r="ALV10" s="178"/>
      <c r="ALW10" s="178"/>
      <c r="ALX10" s="178"/>
      <c r="ALY10" s="178"/>
      <c r="ALZ10" s="178"/>
      <c r="AMA10" s="178"/>
      <c r="AMB10" s="178"/>
      <c r="AMC10" s="178"/>
      <c r="AMD10" s="178"/>
      <c r="AME10" s="178"/>
      <c r="AMF10" s="178"/>
      <c r="AMG10" s="178"/>
      <c r="AMH10" s="178"/>
      <c r="AMI10" s="178"/>
      <c r="AMJ10" s="178"/>
      <c r="AMK10" s="178"/>
      <c r="AML10" s="178"/>
      <c r="AMM10" s="178"/>
      <c r="AMN10" s="178"/>
      <c r="AMO10" s="178"/>
      <c r="AMP10" s="178"/>
      <c r="AMQ10" s="178"/>
      <c r="AMR10" s="178"/>
      <c r="AMS10" s="178"/>
      <c r="AMT10" s="178"/>
      <c r="AMU10" s="178"/>
      <c r="AMV10" s="178"/>
      <c r="AMW10" s="178"/>
      <c r="AMX10" s="178"/>
      <c r="AMY10" s="178"/>
      <c r="AMZ10" s="178"/>
      <c r="ANA10" s="178"/>
      <c r="ANB10" s="178"/>
      <c r="ANC10" s="178"/>
      <c r="AND10" s="178"/>
      <c r="ANE10" s="178"/>
      <c r="ANF10" s="178"/>
      <c r="ANG10" s="178"/>
      <c r="ANH10" s="178"/>
      <c r="ANI10" s="178"/>
      <c r="ANJ10" s="178"/>
      <c r="ANK10" s="178"/>
      <c r="ANL10" s="178"/>
      <c r="ANM10" s="178"/>
      <c r="ANN10" s="178"/>
      <c r="ANO10" s="178"/>
      <c r="ANP10" s="178"/>
      <c r="ANQ10" s="178"/>
      <c r="ANR10" s="178"/>
      <c r="ANS10" s="178"/>
      <c r="ANT10" s="178"/>
      <c r="ANU10" s="178"/>
      <c r="ANV10" s="178"/>
      <c r="ANW10" s="178"/>
      <c r="ANX10" s="178"/>
      <c r="ANY10" s="178"/>
      <c r="ANZ10" s="178"/>
      <c r="AOA10" s="178"/>
      <c r="AOB10" s="178"/>
      <c r="AOC10" s="178"/>
      <c r="AOD10" s="178"/>
      <c r="AOE10" s="178"/>
      <c r="AOF10" s="178"/>
      <c r="AOG10" s="178"/>
      <c r="AOH10" s="178"/>
      <c r="AOI10" s="178"/>
      <c r="AOJ10" s="178"/>
      <c r="AOK10" s="178"/>
      <c r="AOL10" s="178"/>
      <c r="AOM10" s="178"/>
      <c r="AON10" s="178"/>
      <c r="AOO10" s="178"/>
      <c r="AOP10" s="178"/>
      <c r="AOQ10" s="178"/>
      <c r="AOR10" s="178"/>
      <c r="AOS10" s="178"/>
      <c r="AOT10" s="178"/>
      <c r="AOU10" s="178"/>
      <c r="AOV10" s="178"/>
      <c r="AOW10" s="178"/>
      <c r="AOX10" s="178"/>
      <c r="AOY10" s="178"/>
      <c r="AOZ10" s="178"/>
      <c r="APA10" s="178"/>
      <c r="APB10" s="178"/>
      <c r="APC10" s="178"/>
      <c r="APD10" s="178"/>
      <c r="APE10" s="178"/>
      <c r="APF10" s="178"/>
      <c r="APG10" s="178"/>
      <c r="APH10" s="178"/>
      <c r="API10" s="178"/>
      <c r="APJ10" s="178"/>
      <c r="APK10" s="178"/>
      <c r="APL10" s="178"/>
      <c r="APM10" s="178"/>
      <c r="APN10" s="178"/>
      <c r="APO10" s="178"/>
      <c r="APP10" s="178"/>
      <c r="APQ10" s="178"/>
      <c r="APR10" s="178"/>
      <c r="APS10" s="178"/>
      <c r="APT10" s="178"/>
      <c r="APU10" s="178"/>
      <c r="APV10" s="178"/>
      <c r="APW10" s="178"/>
      <c r="APX10" s="178"/>
      <c r="APY10" s="178"/>
      <c r="APZ10" s="178"/>
      <c r="AQA10" s="178"/>
      <c r="AQB10" s="178"/>
      <c r="AQC10" s="178"/>
      <c r="AQD10" s="178"/>
      <c r="AQE10" s="178"/>
      <c r="AQF10" s="178"/>
      <c r="AQG10" s="178"/>
      <c r="AQH10" s="178"/>
    </row>
    <row r="11" spans="1:1126" s="250" customFormat="1" ht="25.95" customHeight="1" thickBot="1" x14ac:dyDescent="0.35">
      <c r="A11" s="249" t="s">
        <v>46</v>
      </c>
      <c r="B11" s="278" t="str">
        <f>IF(AND(B8&gt;=168,B10="YES"),"Stability- Wage",IF(OR(B8&lt;168,B10="NO"),"","x"))</f>
        <v/>
      </c>
      <c r="C11" s="279">
        <f>IF(OR(B11="Stability-Wage",B11="x"),"x",IF(AND(C8&gt;=168,C10="YES"),"Stability-Wage",0))</f>
        <v>0</v>
      </c>
      <c r="D11" s="279">
        <f t="shared" ref="D11:M11" si="6">IF(OR(C11="Stability-Wage",C11="x"),"x",IF(AND(D8&gt;=168,D10="YES"),"Stability-Wage",0))</f>
        <v>0</v>
      </c>
      <c r="E11" s="279">
        <f t="shared" si="6"/>
        <v>0</v>
      </c>
      <c r="F11" s="279">
        <f t="shared" si="6"/>
        <v>0</v>
      </c>
      <c r="G11" s="279">
        <f t="shared" si="6"/>
        <v>0</v>
      </c>
      <c r="H11" s="279">
        <f t="shared" si="6"/>
        <v>0</v>
      </c>
      <c r="I11" s="279">
        <f t="shared" si="6"/>
        <v>0</v>
      </c>
      <c r="J11" s="279">
        <f t="shared" si="6"/>
        <v>0</v>
      </c>
      <c r="K11" s="279">
        <f t="shared" si="6"/>
        <v>0</v>
      </c>
      <c r="L11" s="279">
        <f t="shared" si="6"/>
        <v>0</v>
      </c>
      <c r="M11" s="279">
        <f t="shared" si="6"/>
        <v>0</v>
      </c>
      <c r="N11" s="280"/>
      <c r="O11" s="279">
        <f>IF(OR(M11="Stability-Wage",M11="x"),"x",IF(AND(O8&gt;=168,O10="YES"),"Stability-Wage",0))</f>
        <v>0</v>
      </c>
      <c r="P11" s="281">
        <f>IF(OR(O11="Stability-Wage",O11="x"),"x",IF(AND(P8&gt;=168,P10="YES"),"Stability-Wage",0))</f>
        <v>0</v>
      </c>
      <c r="Q11" s="279">
        <f t="shared" ref="Q11:Z11" si="7">IF(OR(P11="Stability-Wage",P11="x"),"x",IF(AND(Q8&gt;=168,Q10="YES"),"Stability-Wage",0))</f>
        <v>0</v>
      </c>
      <c r="R11" s="279">
        <f t="shared" si="7"/>
        <v>0</v>
      </c>
      <c r="S11" s="279">
        <f t="shared" si="7"/>
        <v>0</v>
      </c>
      <c r="T11" s="279">
        <f t="shared" si="7"/>
        <v>0</v>
      </c>
      <c r="U11" s="279">
        <f t="shared" si="7"/>
        <v>0</v>
      </c>
      <c r="V11" s="279">
        <f t="shared" si="7"/>
        <v>0</v>
      </c>
      <c r="W11" s="279">
        <f t="shared" si="7"/>
        <v>0</v>
      </c>
      <c r="X11" s="279">
        <f t="shared" si="7"/>
        <v>0</v>
      </c>
      <c r="Y11" s="279">
        <f t="shared" si="7"/>
        <v>0</v>
      </c>
      <c r="Z11" s="282">
        <f t="shared" si="7"/>
        <v>0</v>
      </c>
      <c r="AA11" s="5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c r="CM11" s="178"/>
      <c r="CN11" s="178"/>
      <c r="CO11" s="178"/>
      <c r="CP11" s="178"/>
      <c r="CQ11" s="178"/>
      <c r="CR11" s="178"/>
      <c r="CS11" s="178"/>
      <c r="CT11" s="178"/>
      <c r="CU11" s="178"/>
      <c r="CV11" s="178"/>
      <c r="CW11" s="178"/>
      <c r="CX11" s="178"/>
      <c r="CY11" s="178"/>
      <c r="CZ11" s="178"/>
      <c r="DA11" s="178"/>
      <c r="DB11" s="178"/>
      <c r="DC11" s="178"/>
      <c r="DD11" s="178"/>
      <c r="DE11" s="178"/>
      <c r="DF11" s="178"/>
      <c r="DG11" s="178"/>
      <c r="DH11" s="178"/>
      <c r="DI11" s="178"/>
      <c r="DJ11" s="178"/>
      <c r="DK11" s="178"/>
      <c r="DL11" s="178"/>
      <c r="DM11" s="178"/>
      <c r="DN11" s="178"/>
      <c r="DO11" s="178"/>
      <c r="DP11" s="178"/>
      <c r="DQ11" s="178"/>
      <c r="DR11" s="178"/>
      <c r="DS11" s="178"/>
      <c r="DT11" s="178"/>
      <c r="DU11" s="178"/>
      <c r="DV11" s="178"/>
      <c r="DW11" s="178"/>
      <c r="DX11" s="178"/>
      <c r="DY11" s="178"/>
      <c r="DZ11" s="178"/>
      <c r="EA11" s="178"/>
      <c r="EB11" s="178"/>
      <c r="EC11" s="178"/>
      <c r="ED11" s="178"/>
      <c r="EE11" s="178"/>
      <c r="EF11" s="178"/>
      <c r="EG11" s="178"/>
      <c r="EH11" s="178"/>
      <c r="EI11" s="178"/>
      <c r="EJ11" s="178"/>
      <c r="EK11" s="178"/>
      <c r="EL11" s="178"/>
      <c r="EM11" s="178"/>
      <c r="EN11" s="178"/>
      <c r="EO11" s="178"/>
      <c r="EP11" s="178"/>
      <c r="EQ11" s="178"/>
      <c r="ER11" s="178"/>
      <c r="ES11" s="178"/>
      <c r="ET11" s="178"/>
      <c r="EU11" s="178"/>
      <c r="EV11" s="178"/>
      <c r="EW11" s="178"/>
      <c r="EX11" s="178"/>
      <c r="EY11" s="178"/>
      <c r="EZ11" s="178"/>
      <c r="FA11" s="178"/>
      <c r="FB11" s="178"/>
      <c r="FC11" s="178"/>
      <c r="FD11" s="178"/>
      <c r="FE11" s="178"/>
      <c r="FF11" s="178"/>
      <c r="FG11" s="178"/>
      <c r="FH11" s="178"/>
      <c r="FI11" s="178"/>
      <c r="FJ11" s="178"/>
      <c r="FK11" s="178"/>
      <c r="FL11" s="178"/>
      <c r="FM11" s="178"/>
      <c r="FN11" s="178"/>
      <c r="FO11" s="178"/>
      <c r="FP11" s="178"/>
      <c r="FQ11" s="178"/>
      <c r="FR11" s="178"/>
      <c r="FS11" s="178"/>
      <c r="FT11" s="178"/>
      <c r="FU11" s="178"/>
      <c r="FV11" s="178"/>
      <c r="FW11" s="178"/>
      <c r="FX11" s="178"/>
      <c r="FY11" s="178"/>
      <c r="FZ11" s="178"/>
      <c r="GA11" s="178"/>
      <c r="GB11" s="178"/>
      <c r="GC11" s="178"/>
      <c r="GD11" s="178"/>
      <c r="GE11" s="178"/>
      <c r="GF11" s="178"/>
      <c r="GG11" s="178"/>
      <c r="GH11" s="178"/>
      <c r="GI11" s="178"/>
      <c r="GJ11" s="178"/>
      <c r="GK11" s="178"/>
      <c r="GL11" s="178"/>
      <c r="GM11" s="178"/>
      <c r="GN11" s="178"/>
      <c r="GO11" s="178"/>
      <c r="GP11" s="178"/>
      <c r="GQ11" s="178"/>
      <c r="GR11" s="178"/>
      <c r="GS11" s="178"/>
      <c r="GT11" s="178"/>
      <c r="GU11" s="178"/>
      <c r="GV11" s="178"/>
      <c r="GW11" s="178"/>
      <c r="GX11" s="178"/>
      <c r="GY11" s="178"/>
      <c r="GZ11" s="178"/>
      <c r="HA11" s="178"/>
      <c r="HB11" s="178"/>
      <c r="HC11" s="178"/>
      <c r="HD11" s="178"/>
      <c r="HE11" s="178"/>
      <c r="HF11" s="178"/>
      <c r="HG11" s="178"/>
      <c r="HH11" s="178"/>
      <c r="HI11" s="178"/>
      <c r="HJ11" s="178"/>
      <c r="HK11" s="178"/>
      <c r="HL11" s="178"/>
      <c r="HM11" s="178"/>
      <c r="HN11" s="178"/>
      <c r="HO11" s="178"/>
      <c r="HP11" s="178"/>
      <c r="HQ11" s="178"/>
      <c r="HR11" s="178"/>
      <c r="HS11" s="178"/>
      <c r="HT11" s="178"/>
      <c r="HU11" s="178"/>
      <c r="HV11" s="178"/>
      <c r="HW11" s="178"/>
      <c r="HX11" s="178"/>
      <c r="HY11" s="178"/>
      <c r="HZ11" s="178"/>
      <c r="IA11" s="178"/>
      <c r="IB11" s="178"/>
      <c r="IC11" s="178"/>
      <c r="ID11" s="178"/>
      <c r="IE11" s="178"/>
      <c r="IF11" s="178"/>
      <c r="IG11" s="178"/>
      <c r="IH11" s="178"/>
      <c r="II11" s="178"/>
      <c r="IJ11" s="178"/>
      <c r="IK11" s="178"/>
      <c r="IL11" s="178"/>
      <c r="IM11" s="178"/>
      <c r="IN11" s="178"/>
      <c r="IO11" s="178"/>
      <c r="IP11" s="178"/>
      <c r="IQ11" s="178"/>
      <c r="IR11" s="178"/>
      <c r="IS11" s="178"/>
      <c r="IT11" s="178"/>
      <c r="IU11" s="178"/>
      <c r="IV11" s="178"/>
      <c r="IW11" s="178"/>
      <c r="IX11" s="178"/>
      <c r="IY11" s="178"/>
      <c r="IZ11" s="178"/>
      <c r="JA11" s="178"/>
      <c r="JB11" s="178"/>
      <c r="JC11" s="178"/>
      <c r="JD11" s="178"/>
      <c r="JE11" s="178"/>
      <c r="JF11" s="178"/>
      <c r="JG11" s="178"/>
      <c r="JH11" s="178"/>
      <c r="JI11" s="178"/>
      <c r="JJ11" s="178"/>
      <c r="JK11" s="178"/>
      <c r="JL11" s="178"/>
      <c r="JM11" s="178"/>
      <c r="JN11" s="178"/>
      <c r="JO11" s="178"/>
      <c r="JP11" s="178"/>
      <c r="JQ11" s="178"/>
      <c r="JR11" s="178"/>
      <c r="JS11" s="178"/>
      <c r="JT11" s="178"/>
      <c r="JU11" s="178"/>
      <c r="JV11" s="178"/>
      <c r="JW11" s="178"/>
      <c r="JX11" s="178"/>
      <c r="JY11" s="178"/>
      <c r="JZ11" s="178"/>
      <c r="KA11" s="178"/>
      <c r="KB11" s="178"/>
      <c r="KC11" s="178"/>
      <c r="KD11" s="178"/>
      <c r="KE11" s="178"/>
      <c r="KF11" s="178"/>
      <c r="KG11" s="178"/>
      <c r="KH11" s="178"/>
      <c r="KI11" s="178"/>
      <c r="KJ11" s="178"/>
      <c r="KK11" s="178"/>
      <c r="KL11" s="178"/>
      <c r="KM11" s="178"/>
      <c r="KN11" s="178"/>
      <c r="KO11" s="178"/>
      <c r="KP11" s="178"/>
      <c r="KQ11" s="178"/>
      <c r="KR11" s="178"/>
      <c r="KS11" s="178"/>
      <c r="KT11" s="178"/>
      <c r="KU11" s="178"/>
      <c r="KV11" s="178"/>
      <c r="KW11" s="178"/>
      <c r="KX11" s="178"/>
      <c r="KY11" s="178"/>
      <c r="KZ11" s="178"/>
      <c r="LA11" s="178"/>
      <c r="LB11" s="178"/>
      <c r="LC11" s="178"/>
      <c r="LD11" s="178"/>
      <c r="LE11" s="178"/>
      <c r="LF11" s="178"/>
      <c r="LG11" s="178"/>
      <c r="LH11" s="178"/>
      <c r="LI11" s="178"/>
      <c r="LJ11" s="178"/>
      <c r="LK11" s="178"/>
      <c r="LL11" s="178"/>
      <c r="LM11" s="178"/>
      <c r="LN11" s="178"/>
      <c r="LO11" s="178"/>
      <c r="LP11" s="178"/>
      <c r="LQ11" s="178"/>
      <c r="LR11" s="178"/>
      <c r="LS11" s="178"/>
      <c r="LT11" s="178"/>
      <c r="LU11" s="178"/>
      <c r="LV11" s="178"/>
      <c r="LW11" s="178"/>
      <c r="LX11" s="178"/>
      <c r="LY11" s="178"/>
      <c r="LZ11" s="178"/>
      <c r="MA11" s="178"/>
      <c r="MB11" s="178"/>
      <c r="MC11" s="178"/>
      <c r="MD11" s="178"/>
      <c r="ME11" s="178"/>
      <c r="MF11" s="178"/>
      <c r="MG11" s="178"/>
      <c r="MH11" s="178"/>
      <c r="MI11" s="178"/>
      <c r="MJ11" s="178"/>
      <c r="MK11" s="178"/>
      <c r="ML11" s="178"/>
      <c r="MM11" s="178"/>
      <c r="MN11" s="178"/>
      <c r="MO11" s="178"/>
      <c r="MP11" s="178"/>
      <c r="MQ11" s="178"/>
      <c r="MR11" s="178"/>
      <c r="MS11" s="178"/>
      <c r="MT11" s="178"/>
      <c r="MU11" s="178"/>
      <c r="MV11" s="178"/>
      <c r="MW11" s="178"/>
      <c r="MX11" s="178"/>
      <c r="MY11" s="178"/>
      <c r="MZ11" s="178"/>
      <c r="NA11" s="178"/>
      <c r="NB11" s="178"/>
      <c r="NC11" s="178"/>
      <c r="ND11" s="178"/>
      <c r="NE11" s="178"/>
      <c r="NF11" s="178"/>
      <c r="NG11" s="178"/>
      <c r="NH11" s="178"/>
      <c r="NI11" s="178"/>
      <c r="NJ11" s="178"/>
      <c r="NK11" s="178"/>
      <c r="NL11" s="178"/>
      <c r="NM11" s="178"/>
      <c r="NN11" s="178"/>
      <c r="NO11" s="178"/>
      <c r="NP11" s="178"/>
      <c r="NQ11" s="178"/>
      <c r="NR11" s="178"/>
      <c r="NS11" s="178"/>
      <c r="NT11" s="178"/>
      <c r="NU11" s="178"/>
      <c r="NV11" s="178"/>
      <c r="NW11" s="178"/>
      <c r="NX11" s="178"/>
      <c r="NY11" s="178"/>
      <c r="NZ11" s="178"/>
      <c r="OA11" s="178"/>
      <c r="OB11" s="178"/>
      <c r="OC11" s="178"/>
      <c r="OD11" s="178"/>
      <c r="OE11" s="178"/>
      <c r="OF11" s="178"/>
      <c r="OG11" s="178"/>
      <c r="OH11" s="178"/>
      <c r="OI11" s="178"/>
      <c r="OJ11" s="178"/>
      <c r="OK11" s="178"/>
      <c r="OL11" s="178"/>
      <c r="OM11" s="178"/>
      <c r="ON11" s="178"/>
      <c r="OO11" s="178"/>
      <c r="OP11" s="178"/>
      <c r="OQ11" s="178"/>
      <c r="OR11" s="178"/>
      <c r="OS11" s="178"/>
      <c r="OT11" s="178"/>
      <c r="OU11" s="178"/>
      <c r="OV11" s="178"/>
      <c r="OW11" s="178"/>
      <c r="OX11" s="178"/>
      <c r="OY11" s="178"/>
      <c r="OZ11" s="178"/>
      <c r="PA11" s="178"/>
      <c r="PB11" s="178"/>
      <c r="PC11" s="178"/>
      <c r="PD11" s="178"/>
      <c r="PE11" s="178"/>
      <c r="PF11" s="178"/>
      <c r="PG11" s="178"/>
      <c r="PH11" s="178"/>
      <c r="PI11" s="178"/>
      <c r="PJ11" s="178"/>
      <c r="PK11" s="178"/>
      <c r="PL11" s="178"/>
      <c r="PM11" s="178"/>
      <c r="PN11" s="178"/>
      <c r="PO11" s="178"/>
      <c r="PP11" s="178"/>
      <c r="PQ11" s="178"/>
      <c r="PR11" s="178"/>
      <c r="PS11" s="178"/>
      <c r="PT11" s="178"/>
      <c r="PU11" s="178"/>
      <c r="PV11" s="178"/>
      <c r="PW11" s="178"/>
      <c r="PX11" s="178"/>
      <c r="PY11" s="178"/>
      <c r="PZ11" s="178"/>
      <c r="QA11" s="178"/>
      <c r="QB11" s="178"/>
      <c r="QC11" s="178"/>
      <c r="QD11" s="178"/>
      <c r="QE11" s="178"/>
      <c r="QF11" s="178"/>
      <c r="QG11" s="178"/>
      <c r="QH11" s="178"/>
      <c r="QI11" s="178"/>
      <c r="QJ11" s="178"/>
      <c r="QK11" s="178"/>
      <c r="QL11" s="178"/>
      <c r="QM11" s="178"/>
      <c r="QN11" s="178"/>
      <c r="QO11" s="178"/>
      <c r="QP11" s="178"/>
      <c r="QQ11" s="178"/>
      <c r="QR11" s="178"/>
      <c r="QS11" s="178"/>
      <c r="QT11" s="178"/>
      <c r="QU11" s="178"/>
      <c r="QV11" s="178"/>
      <c r="QW11" s="178"/>
      <c r="QX11" s="178"/>
      <c r="QY11" s="178"/>
      <c r="QZ11" s="178"/>
      <c r="RA11" s="178"/>
      <c r="RB11" s="178"/>
      <c r="RC11" s="178"/>
      <c r="RD11" s="178"/>
      <c r="RE11" s="178"/>
      <c r="RF11" s="178"/>
      <c r="RG11" s="178"/>
      <c r="RH11" s="178"/>
      <c r="RI11" s="178"/>
      <c r="RJ11" s="178"/>
      <c r="RK11" s="178"/>
      <c r="RL11" s="178"/>
      <c r="RM11" s="178"/>
      <c r="RN11" s="178"/>
      <c r="RO11" s="178"/>
      <c r="RP11" s="178"/>
      <c r="RQ11" s="178"/>
      <c r="RR11" s="178"/>
      <c r="RS11" s="178"/>
      <c r="RT11" s="178"/>
      <c r="RU11" s="178"/>
      <c r="RV11" s="178"/>
      <c r="RW11" s="178"/>
      <c r="RX11" s="178"/>
      <c r="RY11" s="178"/>
      <c r="RZ11" s="178"/>
      <c r="SA11" s="178"/>
      <c r="SB11" s="178"/>
      <c r="SC11" s="178"/>
      <c r="SD11" s="178"/>
      <c r="SE11" s="178"/>
      <c r="SF11" s="178"/>
      <c r="SG11" s="178"/>
      <c r="SH11" s="178"/>
      <c r="SI11" s="178"/>
      <c r="SJ11" s="178"/>
      <c r="SK11" s="178"/>
      <c r="SL11" s="178"/>
      <c r="SM11" s="178"/>
      <c r="SN11" s="178"/>
      <c r="SO11" s="178"/>
      <c r="SP11" s="178"/>
      <c r="SQ11" s="178"/>
      <c r="SR11" s="178"/>
      <c r="SS11" s="178"/>
      <c r="ST11" s="178"/>
      <c r="SU11" s="178"/>
      <c r="SV11" s="178"/>
      <c r="SW11" s="178"/>
      <c r="SX11" s="178"/>
      <c r="SY11" s="178"/>
      <c r="SZ11" s="178"/>
      <c r="TA11" s="178"/>
      <c r="TB11" s="178"/>
      <c r="TC11" s="178"/>
      <c r="TD11" s="178"/>
      <c r="TE11" s="178"/>
      <c r="TF11" s="178"/>
      <c r="TG11" s="178"/>
      <c r="TH11" s="178"/>
      <c r="TI11" s="178"/>
      <c r="TJ11" s="178"/>
      <c r="TK11" s="178"/>
      <c r="TL11" s="178"/>
      <c r="TM11" s="178"/>
      <c r="TN11" s="178"/>
      <c r="TO11" s="178"/>
      <c r="TP11" s="178"/>
      <c r="TQ11" s="178"/>
      <c r="TR11" s="178"/>
      <c r="TS11" s="178"/>
      <c r="TT11" s="178"/>
      <c r="TU11" s="178"/>
      <c r="TV11" s="178"/>
      <c r="TW11" s="178"/>
      <c r="TX11" s="178"/>
      <c r="TY11" s="178"/>
      <c r="TZ11" s="178"/>
      <c r="UA11" s="178"/>
      <c r="UB11" s="178"/>
      <c r="UC11" s="178"/>
      <c r="UD11" s="178"/>
      <c r="UE11" s="178"/>
      <c r="UF11" s="178"/>
      <c r="UG11" s="178"/>
      <c r="UH11" s="178"/>
      <c r="UI11" s="178"/>
      <c r="UJ11" s="178"/>
      <c r="UK11" s="178"/>
      <c r="UL11" s="178"/>
      <c r="UM11" s="178"/>
      <c r="UN11" s="178"/>
      <c r="UO11" s="178"/>
      <c r="UP11" s="178"/>
      <c r="UQ11" s="178"/>
      <c r="UR11" s="178"/>
      <c r="US11" s="178"/>
      <c r="UT11" s="178"/>
      <c r="UU11" s="178"/>
      <c r="UV11" s="178"/>
      <c r="UW11" s="178"/>
      <c r="UX11" s="178"/>
      <c r="UY11" s="178"/>
      <c r="UZ11" s="178"/>
      <c r="VA11" s="178"/>
      <c r="VB11" s="178"/>
      <c r="VC11" s="178"/>
      <c r="VD11" s="178"/>
      <c r="VE11" s="178"/>
      <c r="VF11" s="178"/>
      <c r="VG11" s="178"/>
      <c r="VH11" s="178"/>
      <c r="VI11" s="178"/>
      <c r="VJ11" s="178"/>
      <c r="VK11" s="178"/>
      <c r="VL11" s="178"/>
      <c r="VM11" s="178"/>
      <c r="VN11" s="178"/>
      <c r="VO11" s="178"/>
      <c r="VP11" s="178"/>
      <c r="VQ11" s="178"/>
      <c r="VR11" s="178"/>
      <c r="VS11" s="178"/>
      <c r="VT11" s="178"/>
      <c r="VU11" s="178"/>
      <c r="VV11" s="178"/>
      <c r="VW11" s="178"/>
      <c r="VX11" s="178"/>
      <c r="VY11" s="178"/>
      <c r="VZ11" s="178"/>
      <c r="WA11" s="178"/>
      <c r="WB11" s="178"/>
      <c r="WC11" s="178"/>
      <c r="WD11" s="178"/>
      <c r="WE11" s="178"/>
      <c r="WF11" s="178"/>
      <c r="WG11" s="178"/>
      <c r="WH11" s="178"/>
      <c r="WI11" s="178"/>
      <c r="WJ11" s="178"/>
      <c r="WK11" s="178"/>
      <c r="WL11" s="178"/>
      <c r="WM11" s="178"/>
      <c r="WN11" s="178"/>
      <c r="WO11" s="178"/>
      <c r="WP11" s="178"/>
      <c r="WQ11" s="178"/>
      <c r="WR11" s="178"/>
      <c r="WS11" s="178"/>
      <c r="WT11" s="178"/>
      <c r="WU11" s="178"/>
      <c r="WV11" s="178"/>
      <c r="WW11" s="178"/>
      <c r="WX11" s="178"/>
      <c r="WY11" s="178"/>
      <c r="WZ11" s="178"/>
      <c r="XA11" s="178"/>
      <c r="XB11" s="178"/>
      <c r="XC11" s="178"/>
      <c r="XD11" s="178"/>
      <c r="XE11" s="178"/>
      <c r="XF11" s="178"/>
      <c r="XG11" s="178"/>
      <c r="XH11" s="178"/>
      <c r="XI11" s="178"/>
      <c r="XJ11" s="178"/>
      <c r="XK11" s="178"/>
      <c r="XL11" s="178"/>
      <c r="XM11" s="178"/>
      <c r="XN11" s="178"/>
      <c r="XO11" s="178"/>
      <c r="XP11" s="178"/>
      <c r="XQ11" s="178"/>
      <c r="XR11" s="178"/>
      <c r="XS11" s="178"/>
      <c r="XT11" s="178"/>
      <c r="XU11" s="178"/>
      <c r="XV11" s="178"/>
      <c r="XW11" s="178"/>
      <c r="XX11" s="178"/>
      <c r="XY11" s="178"/>
      <c r="XZ11" s="178"/>
      <c r="YA11" s="178"/>
      <c r="YB11" s="178"/>
      <c r="YC11" s="178"/>
      <c r="YD11" s="178"/>
      <c r="YE11" s="178"/>
      <c r="YF11" s="178"/>
      <c r="YG11" s="178"/>
      <c r="YH11" s="178"/>
      <c r="YI11" s="178"/>
      <c r="YJ11" s="178"/>
      <c r="YK11" s="178"/>
      <c r="YL11" s="178"/>
      <c r="YM11" s="178"/>
      <c r="YN11" s="178"/>
      <c r="YO11" s="178"/>
      <c r="YP11" s="178"/>
      <c r="YQ11" s="178"/>
      <c r="YR11" s="178"/>
      <c r="YS11" s="178"/>
      <c r="YT11" s="178"/>
      <c r="YU11" s="178"/>
      <c r="YV11" s="178"/>
      <c r="YW11" s="178"/>
      <c r="YX11" s="178"/>
      <c r="YY11" s="178"/>
      <c r="YZ11" s="178"/>
      <c r="ZA11" s="178"/>
      <c r="ZB11" s="178"/>
      <c r="ZC11" s="178"/>
      <c r="ZD11" s="178"/>
      <c r="ZE11" s="178"/>
      <c r="ZF11" s="178"/>
      <c r="ZG11" s="178"/>
      <c r="ZH11" s="178"/>
      <c r="ZI11" s="178"/>
      <c r="ZJ11" s="178"/>
      <c r="ZK11" s="178"/>
      <c r="ZL11" s="178"/>
      <c r="ZM11" s="178"/>
      <c r="ZN11" s="178"/>
      <c r="ZO11" s="178"/>
      <c r="ZP11" s="178"/>
      <c r="ZQ11" s="178"/>
      <c r="ZR11" s="178"/>
      <c r="ZS11" s="178"/>
      <c r="ZT11" s="178"/>
      <c r="ZU11" s="178"/>
      <c r="ZV11" s="178"/>
      <c r="ZW11" s="178"/>
      <c r="ZX11" s="178"/>
      <c r="ZY11" s="178"/>
      <c r="ZZ11" s="178"/>
      <c r="AAA11" s="178"/>
      <c r="AAB11" s="178"/>
      <c r="AAC11" s="178"/>
      <c r="AAD11" s="178"/>
      <c r="AAE11" s="178"/>
      <c r="AAF11" s="178"/>
      <c r="AAG11" s="178"/>
      <c r="AAH11" s="178"/>
      <c r="AAI11" s="178"/>
      <c r="AAJ11" s="178"/>
      <c r="AAK11" s="178"/>
      <c r="AAL11" s="178"/>
      <c r="AAM11" s="178"/>
      <c r="AAN11" s="178"/>
      <c r="AAO11" s="178"/>
      <c r="AAP11" s="178"/>
      <c r="AAQ11" s="178"/>
      <c r="AAR11" s="178"/>
      <c r="AAS11" s="178"/>
      <c r="AAT11" s="178"/>
      <c r="AAU11" s="178"/>
      <c r="AAV11" s="178"/>
      <c r="AAW11" s="178"/>
      <c r="AAX11" s="178"/>
      <c r="AAY11" s="178"/>
      <c r="AAZ11" s="178"/>
      <c r="ABA11" s="178"/>
      <c r="ABB11" s="178"/>
      <c r="ABC11" s="178"/>
      <c r="ABD11" s="178"/>
      <c r="ABE11" s="178"/>
      <c r="ABF11" s="178"/>
      <c r="ABG11" s="178"/>
      <c r="ABH11" s="178"/>
      <c r="ABI11" s="178"/>
      <c r="ABJ11" s="178"/>
      <c r="ABK11" s="178"/>
      <c r="ABL11" s="178"/>
      <c r="ABM11" s="178"/>
      <c r="ABN11" s="178"/>
      <c r="ABO11" s="178"/>
      <c r="ABP11" s="178"/>
      <c r="ABQ11" s="178"/>
      <c r="ABR11" s="178"/>
      <c r="ABS11" s="178"/>
      <c r="ABT11" s="178"/>
      <c r="ABU11" s="178"/>
      <c r="ABV11" s="178"/>
      <c r="ABW11" s="178"/>
      <c r="ABX11" s="178"/>
      <c r="ABY11" s="178"/>
      <c r="ABZ11" s="178"/>
      <c r="ACA11" s="178"/>
      <c r="ACB11" s="178"/>
      <c r="ACC11" s="178"/>
      <c r="ACD11" s="178"/>
      <c r="ACE11" s="178"/>
      <c r="ACF11" s="178"/>
      <c r="ACG11" s="178"/>
      <c r="ACH11" s="178"/>
      <c r="ACI11" s="178"/>
      <c r="ACJ11" s="178"/>
      <c r="ACK11" s="178"/>
      <c r="ACL11" s="178"/>
      <c r="ACM11" s="178"/>
      <c r="ACN11" s="178"/>
      <c r="ACO11" s="178"/>
      <c r="ACP11" s="178"/>
      <c r="ACQ11" s="178"/>
      <c r="ACR11" s="178"/>
      <c r="ACS11" s="178"/>
      <c r="ACT11" s="178"/>
      <c r="ACU11" s="178"/>
      <c r="ACV11" s="178"/>
      <c r="ACW11" s="178"/>
      <c r="ACX11" s="178"/>
      <c r="ACY11" s="178"/>
      <c r="ACZ11" s="178"/>
      <c r="ADA11" s="178"/>
      <c r="ADB11" s="178"/>
      <c r="ADC11" s="178"/>
      <c r="ADD11" s="178"/>
      <c r="ADE11" s="178"/>
      <c r="ADF11" s="178"/>
      <c r="ADG11" s="178"/>
      <c r="ADH11" s="178"/>
      <c r="ADI11" s="178"/>
      <c r="ADJ11" s="178"/>
      <c r="ADK11" s="178"/>
      <c r="ADL11" s="178"/>
      <c r="ADM11" s="178"/>
      <c r="ADN11" s="178"/>
      <c r="ADO11" s="178"/>
      <c r="ADP11" s="178"/>
      <c r="ADQ11" s="178"/>
      <c r="ADR11" s="178"/>
      <c r="ADS11" s="178"/>
      <c r="ADT11" s="178"/>
      <c r="ADU11" s="178"/>
      <c r="ADV11" s="178"/>
      <c r="ADW11" s="178"/>
      <c r="ADX11" s="178"/>
      <c r="ADY11" s="178"/>
      <c r="ADZ11" s="178"/>
      <c r="AEA11" s="178"/>
      <c r="AEB11" s="178"/>
      <c r="AEC11" s="178"/>
      <c r="AED11" s="178"/>
      <c r="AEE11" s="178"/>
      <c r="AEF11" s="178"/>
      <c r="AEG11" s="178"/>
      <c r="AEH11" s="178"/>
      <c r="AEI11" s="178"/>
      <c r="AEJ11" s="178"/>
      <c r="AEK11" s="178"/>
      <c r="AEL11" s="178"/>
      <c r="AEM11" s="178"/>
      <c r="AEN11" s="178"/>
      <c r="AEO11" s="178"/>
      <c r="AEP11" s="178"/>
      <c r="AEQ11" s="178"/>
      <c r="AER11" s="178"/>
      <c r="AES11" s="178"/>
      <c r="AET11" s="178"/>
      <c r="AEU11" s="178"/>
      <c r="AEV11" s="178"/>
      <c r="AEW11" s="178"/>
      <c r="AEX11" s="178"/>
      <c r="AEY11" s="178"/>
      <c r="AEZ11" s="178"/>
      <c r="AFA11" s="178"/>
      <c r="AFB11" s="178"/>
      <c r="AFC11" s="178"/>
      <c r="AFD11" s="178"/>
      <c r="AFE11" s="178"/>
      <c r="AFF11" s="178"/>
      <c r="AFG11" s="178"/>
      <c r="AFH11" s="178"/>
      <c r="AFI11" s="178"/>
      <c r="AFJ11" s="178"/>
      <c r="AFK11" s="178"/>
      <c r="AFL11" s="178"/>
      <c r="AFM11" s="178"/>
      <c r="AFN11" s="178"/>
      <c r="AFO11" s="178"/>
      <c r="AFP11" s="178"/>
      <c r="AFQ11" s="178"/>
      <c r="AFR11" s="178"/>
      <c r="AFS11" s="178"/>
      <c r="AFT11" s="178"/>
      <c r="AFU11" s="178"/>
      <c r="AFV11" s="178"/>
      <c r="AFW11" s="178"/>
      <c r="AFX11" s="178"/>
      <c r="AFY11" s="178"/>
      <c r="AFZ11" s="178"/>
      <c r="AGA11" s="178"/>
      <c r="AGB11" s="178"/>
      <c r="AGC11" s="178"/>
      <c r="AGD11" s="178"/>
      <c r="AGE11" s="178"/>
      <c r="AGF11" s="178"/>
      <c r="AGG11" s="178"/>
      <c r="AGH11" s="178"/>
      <c r="AGI11" s="178"/>
      <c r="AGJ11" s="178"/>
      <c r="AGK11" s="178"/>
      <c r="AGL11" s="178"/>
      <c r="AGM11" s="178"/>
      <c r="AGN11" s="178"/>
      <c r="AGO11" s="178"/>
      <c r="AGP11" s="178"/>
      <c r="AGQ11" s="178"/>
      <c r="AGR11" s="178"/>
      <c r="AGS11" s="178"/>
      <c r="AGT11" s="178"/>
      <c r="AGU11" s="178"/>
      <c r="AGV11" s="178"/>
      <c r="AGW11" s="178"/>
      <c r="AGX11" s="178"/>
      <c r="AGY11" s="178"/>
      <c r="AGZ11" s="178"/>
      <c r="AHA11" s="178"/>
      <c r="AHB11" s="178"/>
      <c r="AHC11" s="178"/>
      <c r="AHD11" s="178"/>
      <c r="AHE11" s="178"/>
      <c r="AHF11" s="178"/>
      <c r="AHG11" s="178"/>
      <c r="AHH11" s="178"/>
      <c r="AHI11" s="178"/>
      <c r="AHJ11" s="178"/>
      <c r="AHK11" s="178"/>
      <c r="AHL11" s="178"/>
      <c r="AHM11" s="178"/>
      <c r="AHN11" s="178"/>
      <c r="AHO11" s="178"/>
      <c r="AHP11" s="178"/>
      <c r="AHQ11" s="178"/>
      <c r="AHR11" s="178"/>
      <c r="AHS11" s="178"/>
      <c r="AHT11" s="178"/>
      <c r="AHU11" s="178"/>
      <c r="AHV11" s="178"/>
      <c r="AHW11" s="178"/>
      <c r="AHX11" s="178"/>
      <c r="AHY11" s="178"/>
      <c r="AHZ11" s="178"/>
      <c r="AIA11" s="178"/>
      <c r="AIB11" s="178"/>
      <c r="AIC11" s="178"/>
      <c r="AID11" s="178"/>
      <c r="AIE11" s="178"/>
      <c r="AIF11" s="178"/>
      <c r="AIG11" s="178"/>
      <c r="AIH11" s="178"/>
      <c r="AII11" s="178"/>
      <c r="AIJ11" s="178"/>
      <c r="AIK11" s="178"/>
      <c r="AIL11" s="178"/>
      <c r="AIM11" s="178"/>
      <c r="AIN11" s="178"/>
      <c r="AIO11" s="178"/>
      <c r="AIP11" s="178"/>
      <c r="AIQ11" s="178"/>
      <c r="AIR11" s="178"/>
      <c r="AIS11" s="178"/>
      <c r="AIT11" s="178"/>
      <c r="AIU11" s="178"/>
      <c r="AIV11" s="178"/>
      <c r="AIW11" s="178"/>
      <c r="AIX11" s="178"/>
      <c r="AIY11" s="178"/>
      <c r="AIZ11" s="178"/>
      <c r="AJA11" s="178"/>
      <c r="AJB11" s="178"/>
      <c r="AJC11" s="178"/>
      <c r="AJD11" s="178"/>
      <c r="AJE11" s="178"/>
      <c r="AJF11" s="178"/>
      <c r="AJG11" s="178"/>
      <c r="AJH11" s="178"/>
      <c r="AJI11" s="178"/>
      <c r="AJJ11" s="178"/>
      <c r="AJK11" s="178"/>
      <c r="AJL11" s="178"/>
      <c r="AJM11" s="178"/>
      <c r="AJN11" s="178"/>
      <c r="AJO11" s="178"/>
      <c r="AJP11" s="178"/>
      <c r="AJQ11" s="178"/>
      <c r="AJR11" s="178"/>
      <c r="AJS11" s="178"/>
      <c r="AJT11" s="178"/>
      <c r="AJU11" s="178"/>
      <c r="AJV11" s="178"/>
      <c r="AJW11" s="178"/>
      <c r="AJX11" s="178"/>
      <c r="AJY11" s="178"/>
      <c r="AJZ11" s="178"/>
      <c r="AKA11" s="178"/>
      <c r="AKB11" s="178"/>
      <c r="AKC11" s="178"/>
      <c r="AKD11" s="178"/>
      <c r="AKE11" s="178"/>
      <c r="AKF11" s="178"/>
      <c r="AKG11" s="178"/>
      <c r="AKH11" s="178"/>
      <c r="AKI11" s="178"/>
      <c r="AKJ11" s="178"/>
      <c r="AKK11" s="178"/>
      <c r="AKL11" s="178"/>
      <c r="AKM11" s="178"/>
      <c r="AKN11" s="178"/>
      <c r="AKO11" s="178"/>
      <c r="AKP11" s="178"/>
      <c r="AKQ11" s="178"/>
      <c r="AKR11" s="178"/>
      <c r="AKS11" s="178"/>
      <c r="AKT11" s="178"/>
      <c r="AKU11" s="178"/>
      <c r="AKV11" s="178"/>
      <c r="AKW11" s="178"/>
      <c r="AKX11" s="178"/>
      <c r="AKY11" s="178"/>
      <c r="AKZ11" s="178"/>
      <c r="ALA11" s="178"/>
      <c r="ALB11" s="178"/>
      <c r="ALC11" s="178"/>
      <c r="ALD11" s="178"/>
      <c r="ALE11" s="178"/>
      <c r="ALF11" s="178"/>
      <c r="ALG11" s="178"/>
      <c r="ALH11" s="178"/>
      <c r="ALI11" s="178"/>
      <c r="ALJ11" s="178"/>
      <c r="ALK11" s="178"/>
      <c r="ALL11" s="178"/>
      <c r="ALM11" s="178"/>
      <c r="ALN11" s="178"/>
      <c r="ALO11" s="178"/>
      <c r="ALP11" s="178"/>
      <c r="ALQ11" s="178"/>
      <c r="ALR11" s="178"/>
      <c r="ALS11" s="178"/>
      <c r="ALT11" s="178"/>
      <c r="ALU11" s="178"/>
      <c r="ALV11" s="178"/>
      <c r="ALW11" s="178"/>
      <c r="ALX11" s="178"/>
      <c r="ALY11" s="178"/>
      <c r="ALZ11" s="178"/>
      <c r="AMA11" s="178"/>
      <c r="AMB11" s="178"/>
      <c r="AMC11" s="178"/>
      <c r="AMD11" s="178"/>
      <c r="AME11" s="178"/>
      <c r="AMF11" s="178"/>
      <c r="AMG11" s="178"/>
      <c r="AMH11" s="178"/>
      <c r="AMI11" s="178"/>
      <c r="AMJ11" s="178"/>
      <c r="AMK11" s="178"/>
      <c r="AML11" s="178"/>
      <c r="AMM11" s="178"/>
      <c r="AMN11" s="178"/>
      <c r="AMO11" s="178"/>
      <c r="AMP11" s="178"/>
      <c r="AMQ11" s="178"/>
      <c r="AMR11" s="178"/>
      <c r="AMS11" s="178"/>
      <c r="AMT11" s="178"/>
      <c r="AMU11" s="178"/>
      <c r="AMV11" s="178"/>
      <c r="AMW11" s="178"/>
      <c r="AMX11" s="178"/>
      <c r="AMY11" s="178"/>
      <c r="AMZ11" s="178"/>
      <c r="ANA11" s="178"/>
      <c r="ANB11" s="178"/>
      <c r="ANC11" s="178"/>
      <c r="AND11" s="178"/>
      <c r="ANE11" s="178"/>
      <c r="ANF11" s="178"/>
      <c r="ANG11" s="178"/>
      <c r="ANH11" s="178"/>
      <c r="ANI11" s="178"/>
      <c r="ANJ11" s="178"/>
      <c r="ANK11" s="178"/>
      <c r="ANL11" s="178"/>
      <c r="ANM11" s="178"/>
      <c r="ANN11" s="178"/>
      <c r="ANO11" s="178"/>
      <c r="ANP11" s="178"/>
      <c r="ANQ11" s="178"/>
      <c r="ANR11" s="178"/>
      <c r="ANS11" s="178"/>
      <c r="ANT11" s="178"/>
      <c r="ANU11" s="178"/>
      <c r="ANV11" s="178"/>
      <c r="ANW11" s="178"/>
      <c r="ANX11" s="178"/>
      <c r="ANY11" s="178"/>
      <c r="ANZ11" s="178"/>
      <c r="AOA11" s="178"/>
      <c r="AOB11" s="178"/>
      <c r="AOC11" s="178"/>
      <c r="AOD11" s="178"/>
      <c r="AOE11" s="178"/>
      <c r="AOF11" s="178"/>
      <c r="AOG11" s="178"/>
      <c r="AOH11" s="178"/>
      <c r="AOI11" s="178"/>
      <c r="AOJ11" s="178"/>
      <c r="AOK11" s="178"/>
      <c r="AOL11" s="178"/>
      <c r="AOM11" s="178"/>
      <c r="AON11" s="178"/>
      <c r="AOO11" s="178"/>
      <c r="AOP11" s="178"/>
      <c r="AOQ11" s="178"/>
      <c r="AOR11" s="178"/>
      <c r="AOS11" s="178"/>
      <c r="AOT11" s="178"/>
      <c r="AOU11" s="178"/>
      <c r="AOV11" s="178"/>
      <c r="AOW11" s="178"/>
      <c r="AOX11" s="178"/>
      <c r="AOY11" s="178"/>
      <c r="AOZ11" s="178"/>
      <c r="APA11" s="178"/>
      <c r="APB11" s="178"/>
      <c r="APC11" s="178"/>
      <c r="APD11" s="178"/>
      <c r="APE11" s="178"/>
      <c r="APF11" s="178"/>
      <c r="APG11" s="178"/>
      <c r="APH11" s="178"/>
      <c r="API11" s="178"/>
      <c r="APJ11" s="178"/>
      <c r="APK11" s="178"/>
      <c r="APL11" s="178"/>
      <c r="APM11" s="178"/>
      <c r="APN11" s="178"/>
      <c r="APO11" s="178"/>
      <c r="APP11" s="178"/>
      <c r="APQ11" s="178"/>
      <c r="APR11" s="178"/>
      <c r="APS11" s="178"/>
      <c r="APT11" s="178"/>
      <c r="APU11" s="178"/>
      <c r="APV11" s="178"/>
      <c r="APW11" s="178"/>
      <c r="APX11" s="178"/>
      <c r="APY11" s="178"/>
      <c r="APZ11" s="178"/>
      <c r="AQA11" s="178"/>
      <c r="AQB11" s="178"/>
      <c r="AQC11" s="178"/>
      <c r="AQD11" s="178"/>
      <c r="AQE11" s="178"/>
      <c r="AQF11" s="178"/>
      <c r="AQG11" s="178"/>
      <c r="AQH11" s="178"/>
    </row>
    <row r="12" spans="1:1126" s="235" customFormat="1" ht="15.6" thickBot="1" x14ac:dyDescent="0.3">
      <c r="A12" s="251" t="s">
        <v>123</v>
      </c>
      <c r="B12" s="260"/>
      <c r="C12" s="253">
        <f>IF(OR(C8&lt;168,B11=0),0,IF(OR(B11="Stability-Wage",B11="x"),IF(C10="YES",B12+1,IF(C10="NO",B12,B12))))</f>
        <v>0</v>
      </c>
      <c r="D12" s="253">
        <f>IF(OR(D8&lt;168,C11=0),0,IF(OR(C11="Stability-Wage",C11="x"),IF(D10="YES",C12+1,IF(D10="NO",C12,C12))))</f>
        <v>0</v>
      </c>
      <c r="E12" s="253">
        <f t="shared" ref="E12:L12" si="8">IF(OR(E8&lt;168,D11=0),0,IF(OR(D11="Stability-Wage",D11="x"),IF(E10="YES",D12+1,IF(E10="NO",D12,D12))))</f>
        <v>0</v>
      </c>
      <c r="F12" s="253">
        <f t="shared" si="8"/>
        <v>0</v>
      </c>
      <c r="G12" s="253">
        <f t="shared" si="8"/>
        <v>0</v>
      </c>
      <c r="H12" s="253">
        <f t="shared" si="8"/>
        <v>0</v>
      </c>
      <c r="I12" s="253">
        <f t="shared" si="8"/>
        <v>0</v>
      </c>
      <c r="J12" s="253">
        <f t="shared" si="8"/>
        <v>0</v>
      </c>
      <c r="K12" s="253">
        <f t="shared" si="8"/>
        <v>0</v>
      </c>
      <c r="L12" s="253">
        <f t="shared" si="8"/>
        <v>0</v>
      </c>
      <c r="M12" s="253">
        <f>IF(OR(M8&lt;168,L11=0),0,IF(OR(L11="Stability-Wage",L11="x"),IF(M10="YES",L12+1,IF(M10="NO",L12,L12))))</f>
        <v>0</v>
      </c>
      <c r="N12" s="233"/>
      <c r="O12" s="253">
        <f>IF(OR(O8&lt;168,M11=0),0,IF(OR(M11="Stability-Wage",M11="x"),IF(O10="YES",M12+1,IF(O10="NO",M12,M12))))</f>
        <v>0</v>
      </c>
      <c r="P12" s="252">
        <f>IF(OR(P8&lt;168,O11=0),0,IF(OR(O11="Stability-Wage",O11="x"),IF(P10="YES",O12+1,IF(P10="NO",O12,O12))))</f>
        <v>0</v>
      </c>
      <c r="Q12" s="252">
        <f t="shared" ref="Q12:Z12" si="9">IF(OR(Q8&lt;168,P11=0),0,IF(OR(P11="Stability-Wage",P11="x"),IF(Q10="YES",P12+1,IF(Q10="NO",P12,P12))))</f>
        <v>0</v>
      </c>
      <c r="R12" s="252">
        <f t="shared" si="9"/>
        <v>0</v>
      </c>
      <c r="S12" s="252">
        <f t="shared" si="9"/>
        <v>0</v>
      </c>
      <c r="T12" s="252">
        <f t="shared" si="9"/>
        <v>0</v>
      </c>
      <c r="U12" s="252">
        <f t="shared" si="9"/>
        <v>0</v>
      </c>
      <c r="V12" s="252">
        <f t="shared" si="9"/>
        <v>0</v>
      </c>
      <c r="W12" s="252">
        <f t="shared" si="9"/>
        <v>0</v>
      </c>
      <c r="X12" s="252">
        <f t="shared" si="9"/>
        <v>0</v>
      </c>
      <c r="Y12" s="252">
        <f t="shared" si="9"/>
        <v>0</v>
      </c>
      <c r="Z12" s="253">
        <f t="shared" si="9"/>
        <v>0</v>
      </c>
      <c r="AA12" s="5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8"/>
      <c r="CE12" s="178"/>
      <c r="CF12" s="178"/>
      <c r="CG12" s="178"/>
      <c r="CH12" s="178"/>
      <c r="CI12" s="178"/>
      <c r="CJ12" s="178"/>
      <c r="CK12" s="178"/>
      <c r="CL12" s="178"/>
      <c r="CM12" s="178"/>
      <c r="CN12" s="178"/>
      <c r="CO12" s="178"/>
      <c r="CP12" s="178"/>
      <c r="CQ12" s="178"/>
      <c r="CR12" s="178"/>
      <c r="CS12" s="178"/>
      <c r="CT12" s="178"/>
      <c r="CU12" s="178"/>
      <c r="CV12" s="178"/>
      <c r="CW12" s="178"/>
      <c r="CX12" s="178"/>
      <c r="CY12" s="178"/>
      <c r="CZ12" s="178"/>
      <c r="DA12" s="178"/>
      <c r="DB12" s="178"/>
      <c r="DC12" s="178"/>
      <c r="DD12" s="178"/>
      <c r="DE12" s="178"/>
      <c r="DF12" s="178"/>
      <c r="DG12" s="178"/>
      <c r="DH12" s="178"/>
      <c r="DI12" s="178"/>
      <c r="DJ12" s="178"/>
      <c r="DK12" s="178"/>
      <c r="DL12" s="178"/>
      <c r="DM12" s="178"/>
      <c r="DN12" s="178"/>
      <c r="DO12" s="178"/>
      <c r="DP12" s="178"/>
      <c r="DQ12" s="178"/>
      <c r="DR12" s="178"/>
      <c r="DS12" s="178"/>
      <c r="DT12" s="178"/>
      <c r="DU12" s="178"/>
      <c r="DV12" s="178"/>
      <c r="DW12" s="178"/>
      <c r="DX12" s="178"/>
      <c r="DY12" s="178"/>
      <c r="DZ12" s="178"/>
      <c r="EA12" s="178"/>
      <c r="EB12" s="178"/>
      <c r="EC12" s="178"/>
      <c r="ED12" s="178"/>
      <c r="EE12" s="178"/>
      <c r="EF12" s="178"/>
      <c r="EG12" s="178"/>
      <c r="EH12" s="178"/>
      <c r="EI12" s="178"/>
      <c r="EJ12" s="178"/>
      <c r="EK12" s="178"/>
      <c r="EL12" s="178"/>
      <c r="EM12" s="178"/>
      <c r="EN12" s="178"/>
      <c r="EO12" s="178"/>
      <c r="EP12" s="178"/>
      <c r="EQ12" s="178"/>
      <c r="ER12" s="178"/>
      <c r="ES12" s="178"/>
      <c r="ET12" s="178"/>
      <c r="EU12" s="178"/>
      <c r="EV12" s="178"/>
      <c r="EW12" s="178"/>
      <c r="EX12" s="178"/>
      <c r="EY12" s="178"/>
      <c r="EZ12" s="178"/>
      <c r="FA12" s="178"/>
      <c r="FB12" s="178"/>
      <c r="FC12" s="178"/>
      <c r="FD12" s="178"/>
      <c r="FE12" s="178"/>
      <c r="FF12" s="178"/>
      <c r="FG12" s="178"/>
      <c r="FH12" s="178"/>
      <c r="FI12" s="178"/>
      <c r="FJ12" s="178"/>
      <c r="FK12" s="178"/>
      <c r="FL12" s="178"/>
      <c r="FM12" s="178"/>
      <c r="FN12" s="178"/>
      <c r="FO12" s="178"/>
      <c r="FP12" s="178"/>
      <c r="FQ12" s="178"/>
      <c r="FR12" s="178"/>
      <c r="FS12" s="178"/>
      <c r="FT12" s="178"/>
      <c r="FU12" s="178"/>
      <c r="FV12" s="178"/>
      <c r="FW12" s="178"/>
      <c r="FX12" s="178"/>
      <c r="FY12" s="178"/>
      <c r="FZ12" s="178"/>
      <c r="GA12" s="178"/>
      <c r="GB12" s="178"/>
      <c r="GC12" s="178"/>
      <c r="GD12" s="178"/>
      <c r="GE12" s="178"/>
      <c r="GF12" s="178"/>
      <c r="GG12" s="178"/>
      <c r="GH12" s="178"/>
      <c r="GI12" s="178"/>
      <c r="GJ12" s="178"/>
      <c r="GK12" s="178"/>
      <c r="GL12" s="178"/>
      <c r="GM12" s="178"/>
      <c r="GN12" s="178"/>
      <c r="GO12" s="178"/>
      <c r="GP12" s="178"/>
      <c r="GQ12" s="178"/>
      <c r="GR12" s="178"/>
      <c r="GS12" s="178"/>
      <c r="GT12" s="178"/>
      <c r="GU12" s="178"/>
      <c r="GV12" s="178"/>
      <c r="GW12" s="178"/>
      <c r="GX12" s="178"/>
      <c r="GY12" s="178"/>
      <c r="GZ12" s="178"/>
      <c r="HA12" s="178"/>
      <c r="HB12" s="178"/>
      <c r="HC12" s="178"/>
      <c r="HD12" s="178"/>
      <c r="HE12" s="178"/>
      <c r="HF12" s="178"/>
      <c r="HG12" s="178"/>
      <c r="HH12" s="178"/>
      <c r="HI12" s="178"/>
      <c r="HJ12" s="178"/>
      <c r="HK12" s="178"/>
      <c r="HL12" s="178"/>
      <c r="HM12" s="178"/>
      <c r="HN12" s="178"/>
      <c r="HO12" s="178"/>
      <c r="HP12" s="178"/>
      <c r="HQ12" s="178"/>
      <c r="HR12" s="178"/>
      <c r="HS12" s="178"/>
      <c r="HT12" s="178"/>
      <c r="HU12" s="178"/>
      <c r="HV12" s="178"/>
      <c r="HW12" s="178"/>
      <c r="HX12" s="178"/>
      <c r="HY12" s="178"/>
      <c r="HZ12" s="178"/>
      <c r="IA12" s="178"/>
      <c r="IB12" s="178"/>
      <c r="IC12" s="178"/>
      <c r="ID12" s="178"/>
      <c r="IE12" s="178"/>
      <c r="IF12" s="178"/>
      <c r="IG12" s="178"/>
      <c r="IH12" s="178"/>
      <c r="II12" s="178"/>
      <c r="IJ12" s="178"/>
      <c r="IK12" s="178"/>
      <c r="IL12" s="178"/>
      <c r="IM12" s="178"/>
      <c r="IN12" s="178"/>
      <c r="IO12" s="178"/>
      <c r="IP12" s="178"/>
      <c r="IQ12" s="178"/>
      <c r="IR12" s="178"/>
      <c r="IS12" s="178"/>
      <c r="IT12" s="178"/>
      <c r="IU12" s="178"/>
      <c r="IV12" s="178"/>
      <c r="IW12" s="178"/>
      <c r="IX12" s="178"/>
      <c r="IY12" s="178"/>
      <c r="IZ12" s="178"/>
      <c r="JA12" s="178"/>
      <c r="JB12" s="178"/>
      <c r="JC12" s="178"/>
      <c r="JD12" s="178"/>
      <c r="JE12" s="178"/>
      <c r="JF12" s="178"/>
      <c r="JG12" s="178"/>
      <c r="JH12" s="178"/>
      <c r="JI12" s="178"/>
      <c r="JJ12" s="178"/>
      <c r="JK12" s="178"/>
      <c r="JL12" s="178"/>
      <c r="JM12" s="178"/>
      <c r="JN12" s="178"/>
      <c r="JO12" s="178"/>
      <c r="JP12" s="178"/>
      <c r="JQ12" s="178"/>
      <c r="JR12" s="178"/>
      <c r="JS12" s="178"/>
      <c r="JT12" s="178"/>
      <c r="JU12" s="178"/>
      <c r="JV12" s="178"/>
      <c r="JW12" s="178"/>
      <c r="JX12" s="178"/>
      <c r="JY12" s="178"/>
      <c r="JZ12" s="178"/>
      <c r="KA12" s="178"/>
      <c r="KB12" s="178"/>
      <c r="KC12" s="178"/>
      <c r="KD12" s="178"/>
      <c r="KE12" s="178"/>
      <c r="KF12" s="178"/>
      <c r="KG12" s="178"/>
      <c r="KH12" s="178"/>
      <c r="KI12" s="178"/>
      <c r="KJ12" s="178"/>
      <c r="KK12" s="178"/>
      <c r="KL12" s="178"/>
      <c r="KM12" s="178"/>
      <c r="KN12" s="178"/>
      <c r="KO12" s="178"/>
      <c r="KP12" s="178"/>
      <c r="KQ12" s="178"/>
      <c r="KR12" s="178"/>
      <c r="KS12" s="178"/>
      <c r="KT12" s="178"/>
      <c r="KU12" s="178"/>
      <c r="KV12" s="178"/>
      <c r="KW12" s="178"/>
      <c r="KX12" s="178"/>
      <c r="KY12" s="178"/>
      <c r="KZ12" s="178"/>
      <c r="LA12" s="178"/>
      <c r="LB12" s="178"/>
      <c r="LC12" s="178"/>
      <c r="LD12" s="178"/>
      <c r="LE12" s="178"/>
      <c r="LF12" s="178"/>
      <c r="LG12" s="178"/>
      <c r="LH12" s="178"/>
      <c r="LI12" s="178"/>
      <c r="LJ12" s="178"/>
      <c r="LK12" s="178"/>
      <c r="LL12" s="178"/>
      <c r="LM12" s="178"/>
      <c r="LN12" s="178"/>
      <c r="LO12" s="178"/>
      <c r="LP12" s="178"/>
      <c r="LQ12" s="178"/>
      <c r="LR12" s="178"/>
      <c r="LS12" s="178"/>
      <c r="LT12" s="178"/>
      <c r="LU12" s="178"/>
      <c r="LV12" s="178"/>
      <c r="LW12" s="178"/>
      <c r="LX12" s="178"/>
      <c r="LY12" s="178"/>
      <c r="LZ12" s="178"/>
      <c r="MA12" s="178"/>
      <c r="MB12" s="178"/>
      <c r="MC12" s="178"/>
      <c r="MD12" s="178"/>
      <c r="ME12" s="178"/>
      <c r="MF12" s="178"/>
      <c r="MG12" s="178"/>
      <c r="MH12" s="178"/>
      <c r="MI12" s="178"/>
      <c r="MJ12" s="178"/>
      <c r="MK12" s="178"/>
      <c r="ML12" s="178"/>
      <c r="MM12" s="178"/>
      <c r="MN12" s="178"/>
      <c r="MO12" s="178"/>
      <c r="MP12" s="178"/>
      <c r="MQ12" s="178"/>
      <c r="MR12" s="178"/>
      <c r="MS12" s="178"/>
      <c r="MT12" s="178"/>
      <c r="MU12" s="178"/>
      <c r="MV12" s="178"/>
      <c r="MW12" s="178"/>
      <c r="MX12" s="178"/>
      <c r="MY12" s="178"/>
      <c r="MZ12" s="178"/>
      <c r="NA12" s="178"/>
      <c r="NB12" s="178"/>
      <c r="NC12" s="178"/>
      <c r="ND12" s="178"/>
      <c r="NE12" s="178"/>
      <c r="NF12" s="178"/>
      <c r="NG12" s="178"/>
      <c r="NH12" s="178"/>
      <c r="NI12" s="178"/>
      <c r="NJ12" s="178"/>
      <c r="NK12" s="178"/>
      <c r="NL12" s="178"/>
      <c r="NM12" s="178"/>
      <c r="NN12" s="178"/>
      <c r="NO12" s="178"/>
      <c r="NP12" s="178"/>
      <c r="NQ12" s="178"/>
      <c r="NR12" s="178"/>
      <c r="NS12" s="178"/>
      <c r="NT12" s="178"/>
      <c r="NU12" s="178"/>
      <c r="NV12" s="178"/>
      <c r="NW12" s="178"/>
      <c r="NX12" s="178"/>
      <c r="NY12" s="178"/>
      <c r="NZ12" s="178"/>
      <c r="OA12" s="178"/>
      <c r="OB12" s="178"/>
      <c r="OC12" s="178"/>
      <c r="OD12" s="178"/>
      <c r="OE12" s="178"/>
      <c r="OF12" s="178"/>
      <c r="OG12" s="178"/>
      <c r="OH12" s="178"/>
      <c r="OI12" s="178"/>
      <c r="OJ12" s="178"/>
      <c r="OK12" s="178"/>
      <c r="OL12" s="178"/>
      <c r="OM12" s="178"/>
      <c r="ON12" s="178"/>
      <c r="OO12" s="178"/>
      <c r="OP12" s="178"/>
      <c r="OQ12" s="178"/>
      <c r="OR12" s="178"/>
      <c r="OS12" s="178"/>
      <c r="OT12" s="178"/>
      <c r="OU12" s="178"/>
      <c r="OV12" s="178"/>
      <c r="OW12" s="178"/>
      <c r="OX12" s="178"/>
      <c r="OY12" s="178"/>
      <c r="OZ12" s="178"/>
      <c r="PA12" s="178"/>
      <c r="PB12" s="178"/>
      <c r="PC12" s="178"/>
      <c r="PD12" s="178"/>
      <c r="PE12" s="178"/>
      <c r="PF12" s="178"/>
      <c r="PG12" s="178"/>
      <c r="PH12" s="178"/>
      <c r="PI12" s="178"/>
      <c r="PJ12" s="178"/>
      <c r="PK12" s="178"/>
      <c r="PL12" s="178"/>
      <c r="PM12" s="178"/>
      <c r="PN12" s="178"/>
      <c r="PO12" s="178"/>
      <c r="PP12" s="178"/>
      <c r="PQ12" s="178"/>
      <c r="PR12" s="178"/>
      <c r="PS12" s="178"/>
      <c r="PT12" s="178"/>
      <c r="PU12" s="178"/>
      <c r="PV12" s="178"/>
      <c r="PW12" s="178"/>
      <c r="PX12" s="178"/>
      <c r="PY12" s="178"/>
      <c r="PZ12" s="178"/>
      <c r="QA12" s="178"/>
      <c r="QB12" s="178"/>
      <c r="QC12" s="178"/>
      <c r="QD12" s="178"/>
      <c r="QE12" s="178"/>
      <c r="QF12" s="178"/>
      <c r="QG12" s="178"/>
      <c r="QH12" s="178"/>
      <c r="QI12" s="178"/>
      <c r="QJ12" s="178"/>
      <c r="QK12" s="178"/>
      <c r="QL12" s="178"/>
      <c r="QM12" s="178"/>
      <c r="QN12" s="178"/>
      <c r="QO12" s="178"/>
      <c r="QP12" s="178"/>
      <c r="QQ12" s="178"/>
      <c r="QR12" s="178"/>
      <c r="QS12" s="178"/>
      <c r="QT12" s="178"/>
      <c r="QU12" s="178"/>
      <c r="QV12" s="178"/>
      <c r="QW12" s="178"/>
      <c r="QX12" s="178"/>
      <c r="QY12" s="178"/>
      <c r="QZ12" s="178"/>
      <c r="RA12" s="178"/>
      <c r="RB12" s="178"/>
      <c r="RC12" s="178"/>
      <c r="RD12" s="178"/>
      <c r="RE12" s="178"/>
      <c r="RF12" s="178"/>
      <c r="RG12" s="178"/>
      <c r="RH12" s="178"/>
      <c r="RI12" s="178"/>
      <c r="RJ12" s="178"/>
      <c r="RK12" s="178"/>
      <c r="RL12" s="178"/>
      <c r="RM12" s="178"/>
      <c r="RN12" s="178"/>
      <c r="RO12" s="178"/>
      <c r="RP12" s="178"/>
      <c r="RQ12" s="178"/>
      <c r="RR12" s="178"/>
      <c r="RS12" s="178"/>
      <c r="RT12" s="178"/>
      <c r="RU12" s="178"/>
      <c r="RV12" s="178"/>
      <c r="RW12" s="178"/>
      <c r="RX12" s="178"/>
      <c r="RY12" s="178"/>
      <c r="RZ12" s="178"/>
      <c r="SA12" s="178"/>
      <c r="SB12" s="178"/>
      <c r="SC12" s="178"/>
      <c r="SD12" s="178"/>
      <c r="SE12" s="178"/>
      <c r="SF12" s="178"/>
      <c r="SG12" s="178"/>
      <c r="SH12" s="178"/>
      <c r="SI12" s="178"/>
      <c r="SJ12" s="178"/>
      <c r="SK12" s="178"/>
      <c r="SL12" s="178"/>
      <c r="SM12" s="178"/>
      <c r="SN12" s="178"/>
      <c r="SO12" s="178"/>
      <c r="SP12" s="178"/>
      <c r="SQ12" s="178"/>
      <c r="SR12" s="178"/>
      <c r="SS12" s="178"/>
      <c r="ST12" s="178"/>
      <c r="SU12" s="178"/>
      <c r="SV12" s="178"/>
      <c r="SW12" s="178"/>
      <c r="SX12" s="178"/>
      <c r="SY12" s="178"/>
      <c r="SZ12" s="178"/>
      <c r="TA12" s="178"/>
      <c r="TB12" s="178"/>
      <c r="TC12" s="178"/>
      <c r="TD12" s="178"/>
      <c r="TE12" s="178"/>
      <c r="TF12" s="178"/>
      <c r="TG12" s="178"/>
      <c r="TH12" s="178"/>
      <c r="TI12" s="178"/>
      <c r="TJ12" s="178"/>
      <c r="TK12" s="178"/>
      <c r="TL12" s="178"/>
      <c r="TM12" s="178"/>
      <c r="TN12" s="178"/>
      <c r="TO12" s="178"/>
      <c r="TP12" s="178"/>
      <c r="TQ12" s="178"/>
      <c r="TR12" s="178"/>
      <c r="TS12" s="178"/>
      <c r="TT12" s="178"/>
      <c r="TU12" s="178"/>
      <c r="TV12" s="178"/>
      <c r="TW12" s="178"/>
      <c r="TX12" s="178"/>
      <c r="TY12" s="178"/>
      <c r="TZ12" s="178"/>
      <c r="UA12" s="178"/>
      <c r="UB12" s="178"/>
      <c r="UC12" s="178"/>
      <c r="UD12" s="178"/>
      <c r="UE12" s="178"/>
      <c r="UF12" s="178"/>
      <c r="UG12" s="178"/>
      <c r="UH12" s="178"/>
      <c r="UI12" s="178"/>
      <c r="UJ12" s="178"/>
      <c r="UK12" s="178"/>
      <c r="UL12" s="178"/>
      <c r="UM12" s="178"/>
      <c r="UN12" s="178"/>
      <c r="UO12" s="178"/>
      <c r="UP12" s="178"/>
      <c r="UQ12" s="178"/>
      <c r="UR12" s="178"/>
      <c r="US12" s="178"/>
      <c r="UT12" s="178"/>
      <c r="UU12" s="178"/>
      <c r="UV12" s="178"/>
      <c r="UW12" s="178"/>
      <c r="UX12" s="178"/>
      <c r="UY12" s="178"/>
      <c r="UZ12" s="178"/>
      <c r="VA12" s="178"/>
      <c r="VB12" s="178"/>
      <c r="VC12" s="178"/>
      <c r="VD12" s="178"/>
      <c r="VE12" s="178"/>
      <c r="VF12" s="178"/>
      <c r="VG12" s="178"/>
      <c r="VH12" s="178"/>
      <c r="VI12" s="178"/>
      <c r="VJ12" s="178"/>
      <c r="VK12" s="178"/>
      <c r="VL12" s="178"/>
      <c r="VM12" s="178"/>
      <c r="VN12" s="178"/>
      <c r="VO12" s="178"/>
      <c r="VP12" s="178"/>
      <c r="VQ12" s="178"/>
      <c r="VR12" s="178"/>
      <c r="VS12" s="178"/>
      <c r="VT12" s="178"/>
      <c r="VU12" s="178"/>
      <c r="VV12" s="178"/>
      <c r="VW12" s="178"/>
      <c r="VX12" s="178"/>
      <c r="VY12" s="178"/>
      <c r="VZ12" s="178"/>
      <c r="WA12" s="178"/>
      <c r="WB12" s="178"/>
      <c r="WC12" s="178"/>
      <c r="WD12" s="178"/>
      <c r="WE12" s="178"/>
      <c r="WF12" s="178"/>
      <c r="WG12" s="178"/>
      <c r="WH12" s="178"/>
      <c r="WI12" s="178"/>
      <c r="WJ12" s="178"/>
      <c r="WK12" s="178"/>
      <c r="WL12" s="178"/>
      <c r="WM12" s="178"/>
      <c r="WN12" s="178"/>
      <c r="WO12" s="178"/>
      <c r="WP12" s="178"/>
      <c r="WQ12" s="178"/>
      <c r="WR12" s="178"/>
      <c r="WS12" s="178"/>
      <c r="WT12" s="178"/>
      <c r="WU12" s="178"/>
      <c r="WV12" s="178"/>
      <c r="WW12" s="178"/>
      <c r="WX12" s="178"/>
      <c r="WY12" s="178"/>
      <c r="WZ12" s="178"/>
      <c r="XA12" s="178"/>
      <c r="XB12" s="178"/>
      <c r="XC12" s="178"/>
      <c r="XD12" s="178"/>
      <c r="XE12" s="178"/>
      <c r="XF12" s="178"/>
      <c r="XG12" s="178"/>
      <c r="XH12" s="178"/>
      <c r="XI12" s="178"/>
      <c r="XJ12" s="178"/>
      <c r="XK12" s="178"/>
      <c r="XL12" s="178"/>
      <c r="XM12" s="178"/>
      <c r="XN12" s="178"/>
      <c r="XO12" s="178"/>
      <c r="XP12" s="178"/>
      <c r="XQ12" s="178"/>
      <c r="XR12" s="178"/>
      <c r="XS12" s="178"/>
      <c r="XT12" s="178"/>
      <c r="XU12" s="178"/>
      <c r="XV12" s="178"/>
      <c r="XW12" s="178"/>
      <c r="XX12" s="178"/>
      <c r="XY12" s="178"/>
      <c r="XZ12" s="178"/>
      <c r="YA12" s="178"/>
      <c r="YB12" s="178"/>
      <c r="YC12" s="178"/>
      <c r="YD12" s="178"/>
      <c r="YE12" s="178"/>
      <c r="YF12" s="178"/>
      <c r="YG12" s="178"/>
      <c r="YH12" s="178"/>
      <c r="YI12" s="178"/>
      <c r="YJ12" s="178"/>
      <c r="YK12" s="178"/>
      <c r="YL12" s="178"/>
      <c r="YM12" s="178"/>
      <c r="YN12" s="178"/>
      <c r="YO12" s="178"/>
      <c r="YP12" s="178"/>
      <c r="YQ12" s="178"/>
      <c r="YR12" s="178"/>
      <c r="YS12" s="178"/>
      <c r="YT12" s="178"/>
      <c r="YU12" s="178"/>
      <c r="YV12" s="178"/>
      <c r="YW12" s="178"/>
      <c r="YX12" s="178"/>
      <c r="YY12" s="178"/>
      <c r="YZ12" s="178"/>
      <c r="ZA12" s="178"/>
      <c r="ZB12" s="178"/>
      <c r="ZC12" s="178"/>
      <c r="ZD12" s="178"/>
      <c r="ZE12" s="178"/>
      <c r="ZF12" s="178"/>
      <c r="ZG12" s="178"/>
      <c r="ZH12" s="178"/>
      <c r="ZI12" s="178"/>
      <c r="ZJ12" s="178"/>
      <c r="ZK12" s="178"/>
      <c r="ZL12" s="178"/>
      <c r="ZM12" s="178"/>
      <c r="ZN12" s="178"/>
      <c r="ZO12" s="178"/>
      <c r="ZP12" s="178"/>
      <c r="ZQ12" s="178"/>
      <c r="ZR12" s="178"/>
      <c r="ZS12" s="178"/>
      <c r="ZT12" s="178"/>
      <c r="ZU12" s="178"/>
      <c r="ZV12" s="178"/>
      <c r="ZW12" s="178"/>
      <c r="ZX12" s="178"/>
      <c r="ZY12" s="178"/>
      <c r="ZZ12" s="178"/>
      <c r="AAA12" s="178"/>
      <c r="AAB12" s="178"/>
      <c r="AAC12" s="178"/>
      <c r="AAD12" s="178"/>
      <c r="AAE12" s="178"/>
      <c r="AAF12" s="178"/>
      <c r="AAG12" s="178"/>
      <c r="AAH12" s="178"/>
      <c r="AAI12" s="178"/>
      <c r="AAJ12" s="178"/>
      <c r="AAK12" s="178"/>
      <c r="AAL12" s="178"/>
      <c r="AAM12" s="178"/>
      <c r="AAN12" s="178"/>
      <c r="AAO12" s="178"/>
      <c r="AAP12" s="178"/>
      <c r="AAQ12" s="178"/>
      <c r="AAR12" s="178"/>
      <c r="AAS12" s="178"/>
      <c r="AAT12" s="178"/>
      <c r="AAU12" s="178"/>
      <c r="AAV12" s="178"/>
      <c r="AAW12" s="178"/>
      <c r="AAX12" s="178"/>
      <c r="AAY12" s="178"/>
      <c r="AAZ12" s="178"/>
      <c r="ABA12" s="178"/>
      <c r="ABB12" s="178"/>
      <c r="ABC12" s="178"/>
      <c r="ABD12" s="178"/>
      <c r="ABE12" s="178"/>
      <c r="ABF12" s="178"/>
      <c r="ABG12" s="178"/>
      <c r="ABH12" s="178"/>
      <c r="ABI12" s="178"/>
      <c r="ABJ12" s="178"/>
      <c r="ABK12" s="178"/>
      <c r="ABL12" s="178"/>
      <c r="ABM12" s="178"/>
      <c r="ABN12" s="178"/>
      <c r="ABO12" s="178"/>
      <c r="ABP12" s="178"/>
      <c r="ABQ12" s="178"/>
      <c r="ABR12" s="178"/>
      <c r="ABS12" s="178"/>
      <c r="ABT12" s="178"/>
      <c r="ABU12" s="178"/>
      <c r="ABV12" s="178"/>
      <c r="ABW12" s="178"/>
      <c r="ABX12" s="178"/>
      <c r="ABY12" s="178"/>
      <c r="ABZ12" s="178"/>
      <c r="ACA12" s="178"/>
      <c r="ACB12" s="178"/>
      <c r="ACC12" s="178"/>
      <c r="ACD12" s="178"/>
      <c r="ACE12" s="178"/>
      <c r="ACF12" s="178"/>
      <c r="ACG12" s="178"/>
      <c r="ACH12" s="178"/>
      <c r="ACI12" s="178"/>
      <c r="ACJ12" s="178"/>
      <c r="ACK12" s="178"/>
      <c r="ACL12" s="178"/>
      <c r="ACM12" s="178"/>
      <c r="ACN12" s="178"/>
      <c r="ACO12" s="178"/>
      <c r="ACP12" s="178"/>
      <c r="ACQ12" s="178"/>
      <c r="ACR12" s="178"/>
      <c r="ACS12" s="178"/>
      <c r="ACT12" s="178"/>
      <c r="ACU12" s="178"/>
      <c r="ACV12" s="178"/>
      <c r="ACW12" s="178"/>
      <c r="ACX12" s="178"/>
      <c r="ACY12" s="178"/>
      <c r="ACZ12" s="178"/>
      <c r="ADA12" s="178"/>
      <c r="ADB12" s="178"/>
      <c r="ADC12" s="178"/>
      <c r="ADD12" s="178"/>
      <c r="ADE12" s="178"/>
      <c r="ADF12" s="178"/>
      <c r="ADG12" s="178"/>
      <c r="ADH12" s="178"/>
      <c r="ADI12" s="178"/>
      <c r="ADJ12" s="178"/>
      <c r="ADK12" s="178"/>
      <c r="ADL12" s="178"/>
      <c r="ADM12" s="178"/>
      <c r="ADN12" s="178"/>
      <c r="ADO12" s="178"/>
      <c r="ADP12" s="178"/>
      <c r="ADQ12" s="178"/>
      <c r="ADR12" s="178"/>
      <c r="ADS12" s="178"/>
      <c r="ADT12" s="178"/>
      <c r="ADU12" s="178"/>
      <c r="ADV12" s="178"/>
      <c r="ADW12" s="178"/>
      <c r="ADX12" s="178"/>
      <c r="ADY12" s="178"/>
      <c r="ADZ12" s="178"/>
      <c r="AEA12" s="178"/>
      <c r="AEB12" s="178"/>
      <c r="AEC12" s="178"/>
      <c r="AED12" s="178"/>
      <c r="AEE12" s="178"/>
      <c r="AEF12" s="178"/>
      <c r="AEG12" s="178"/>
      <c r="AEH12" s="178"/>
      <c r="AEI12" s="178"/>
      <c r="AEJ12" s="178"/>
      <c r="AEK12" s="178"/>
      <c r="AEL12" s="178"/>
      <c r="AEM12" s="178"/>
      <c r="AEN12" s="178"/>
      <c r="AEO12" s="178"/>
      <c r="AEP12" s="178"/>
      <c r="AEQ12" s="178"/>
      <c r="AER12" s="178"/>
      <c r="AES12" s="178"/>
      <c r="AET12" s="178"/>
      <c r="AEU12" s="178"/>
      <c r="AEV12" s="178"/>
      <c r="AEW12" s="178"/>
      <c r="AEX12" s="178"/>
      <c r="AEY12" s="178"/>
      <c r="AEZ12" s="178"/>
      <c r="AFA12" s="178"/>
      <c r="AFB12" s="178"/>
      <c r="AFC12" s="178"/>
      <c r="AFD12" s="178"/>
      <c r="AFE12" s="178"/>
      <c r="AFF12" s="178"/>
      <c r="AFG12" s="178"/>
      <c r="AFH12" s="178"/>
      <c r="AFI12" s="178"/>
      <c r="AFJ12" s="178"/>
      <c r="AFK12" s="178"/>
      <c r="AFL12" s="178"/>
      <c r="AFM12" s="178"/>
      <c r="AFN12" s="178"/>
      <c r="AFO12" s="178"/>
      <c r="AFP12" s="178"/>
      <c r="AFQ12" s="178"/>
      <c r="AFR12" s="178"/>
      <c r="AFS12" s="178"/>
      <c r="AFT12" s="178"/>
      <c r="AFU12" s="178"/>
      <c r="AFV12" s="178"/>
      <c r="AFW12" s="178"/>
      <c r="AFX12" s="178"/>
      <c r="AFY12" s="178"/>
      <c r="AFZ12" s="178"/>
      <c r="AGA12" s="178"/>
      <c r="AGB12" s="178"/>
      <c r="AGC12" s="178"/>
      <c r="AGD12" s="178"/>
      <c r="AGE12" s="178"/>
      <c r="AGF12" s="178"/>
      <c r="AGG12" s="178"/>
      <c r="AGH12" s="178"/>
      <c r="AGI12" s="178"/>
      <c r="AGJ12" s="178"/>
      <c r="AGK12" s="178"/>
      <c r="AGL12" s="178"/>
      <c r="AGM12" s="178"/>
      <c r="AGN12" s="178"/>
      <c r="AGO12" s="178"/>
      <c r="AGP12" s="178"/>
      <c r="AGQ12" s="178"/>
      <c r="AGR12" s="178"/>
      <c r="AGS12" s="178"/>
      <c r="AGT12" s="178"/>
      <c r="AGU12" s="178"/>
      <c r="AGV12" s="178"/>
      <c r="AGW12" s="178"/>
      <c r="AGX12" s="178"/>
      <c r="AGY12" s="178"/>
      <c r="AGZ12" s="178"/>
      <c r="AHA12" s="178"/>
      <c r="AHB12" s="178"/>
      <c r="AHC12" s="178"/>
      <c r="AHD12" s="178"/>
      <c r="AHE12" s="178"/>
      <c r="AHF12" s="178"/>
      <c r="AHG12" s="178"/>
      <c r="AHH12" s="178"/>
      <c r="AHI12" s="178"/>
      <c r="AHJ12" s="178"/>
      <c r="AHK12" s="178"/>
      <c r="AHL12" s="178"/>
      <c r="AHM12" s="178"/>
      <c r="AHN12" s="178"/>
      <c r="AHO12" s="178"/>
      <c r="AHP12" s="178"/>
      <c r="AHQ12" s="178"/>
      <c r="AHR12" s="178"/>
      <c r="AHS12" s="178"/>
      <c r="AHT12" s="178"/>
      <c r="AHU12" s="178"/>
      <c r="AHV12" s="178"/>
      <c r="AHW12" s="178"/>
      <c r="AHX12" s="178"/>
      <c r="AHY12" s="178"/>
      <c r="AHZ12" s="178"/>
      <c r="AIA12" s="178"/>
      <c r="AIB12" s="178"/>
      <c r="AIC12" s="178"/>
      <c r="AID12" s="178"/>
      <c r="AIE12" s="178"/>
      <c r="AIF12" s="178"/>
      <c r="AIG12" s="178"/>
      <c r="AIH12" s="178"/>
      <c r="AII12" s="178"/>
      <c r="AIJ12" s="178"/>
      <c r="AIK12" s="178"/>
      <c r="AIL12" s="178"/>
      <c r="AIM12" s="178"/>
      <c r="AIN12" s="178"/>
      <c r="AIO12" s="178"/>
      <c r="AIP12" s="178"/>
      <c r="AIQ12" s="178"/>
      <c r="AIR12" s="178"/>
      <c r="AIS12" s="178"/>
      <c r="AIT12" s="178"/>
      <c r="AIU12" s="178"/>
      <c r="AIV12" s="178"/>
      <c r="AIW12" s="178"/>
      <c r="AIX12" s="178"/>
      <c r="AIY12" s="178"/>
      <c r="AIZ12" s="178"/>
      <c r="AJA12" s="178"/>
      <c r="AJB12" s="178"/>
      <c r="AJC12" s="178"/>
      <c r="AJD12" s="178"/>
      <c r="AJE12" s="178"/>
      <c r="AJF12" s="178"/>
      <c r="AJG12" s="178"/>
      <c r="AJH12" s="178"/>
      <c r="AJI12" s="178"/>
      <c r="AJJ12" s="178"/>
      <c r="AJK12" s="178"/>
      <c r="AJL12" s="178"/>
      <c r="AJM12" s="178"/>
      <c r="AJN12" s="178"/>
      <c r="AJO12" s="178"/>
      <c r="AJP12" s="178"/>
      <c r="AJQ12" s="178"/>
      <c r="AJR12" s="178"/>
      <c r="AJS12" s="178"/>
      <c r="AJT12" s="178"/>
      <c r="AJU12" s="178"/>
      <c r="AJV12" s="178"/>
      <c r="AJW12" s="178"/>
      <c r="AJX12" s="178"/>
      <c r="AJY12" s="178"/>
      <c r="AJZ12" s="178"/>
      <c r="AKA12" s="178"/>
      <c r="AKB12" s="178"/>
      <c r="AKC12" s="178"/>
      <c r="AKD12" s="178"/>
      <c r="AKE12" s="178"/>
      <c r="AKF12" s="178"/>
      <c r="AKG12" s="178"/>
      <c r="AKH12" s="178"/>
      <c r="AKI12" s="178"/>
      <c r="AKJ12" s="178"/>
      <c r="AKK12" s="178"/>
      <c r="AKL12" s="178"/>
      <c r="AKM12" s="178"/>
      <c r="AKN12" s="178"/>
      <c r="AKO12" s="178"/>
      <c r="AKP12" s="178"/>
      <c r="AKQ12" s="178"/>
      <c r="AKR12" s="178"/>
      <c r="AKS12" s="178"/>
      <c r="AKT12" s="178"/>
      <c r="AKU12" s="178"/>
      <c r="AKV12" s="178"/>
      <c r="AKW12" s="178"/>
      <c r="AKX12" s="178"/>
      <c r="AKY12" s="178"/>
      <c r="AKZ12" s="178"/>
      <c r="ALA12" s="178"/>
      <c r="ALB12" s="178"/>
      <c r="ALC12" s="178"/>
      <c r="ALD12" s="178"/>
      <c r="ALE12" s="178"/>
      <c r="ALF12" s="178"/>
      <c r="ALG12" s="178"/>
      <c r="ALH12" s="178"/>
      <c r="ALI12" s="178"/>
      <c r="ALJ12" s="178"/>
      <c r="ALK12" s="178"/>
      <c r="ALL12" s="178"/>
      <c r="ALM12" s="178"/>
      <c r="ALN12" s="178"/>
      <c r="ALO12" s="178"/>
      <c r="ALP12" s="178"/>
      <c r="ALQ12" s="178"/>
      <c r="ALR12" s="178"/>
      <c r="ALS12" s="178"/>
      <c r="ALT12" s="178"/>
      <c r="ALU12" s="178"/>
      <c r="ALV12" s="178"/>
      <c r="ALW12" s="178"/>
      <c r="ALX12" s="178"/>
      <c r="ALY12" s="178"/>
      <c r="ALZ12" s="178"/>
      <c r="AMA12" s="178"/>
      <c r="AMB12" s="178"/>
      <c r="AMC12" s="178"/>
      <c r="AMD12" s="178"/>
      <c r="AME12" s="178"/>
      <c r="AMF12" s="178"/>
      <c r="AMG12" s="178"/>
      <c r="AMH12" s="178"/>
      <c r="AMI12" s="178"/>
      <c r="AMJ12" s="178"/>
      <c r="AMK12" s="178"/>
      <c r="AML12" s="178"/>
      <c r="AMM12" s="178"/>
      <c r="AMN12" s="178"/>
      <c r="AMO12" s="178"/>
      <c r="AMP12" s="178"/>
      <c r="AMQ12" s="178"/>
      <c r="AMR12" s="178"/>
      <c r="AMS12" s="178"/>
      <c r="AMT12" s="178"/>
      <c r="AMU12" s="178"/>
      <c r="AMV12" s="178"/>
      <c r="AMW12" s="178"/>
      <c r="AMX12" s="178"/>
      <c r="AMY12" s="178"/>
      <c r="AMZ12" s="178"/>
      <c r="ANA12" s="178"/>
      <c r="ANB12" s="178"/>
      <c r="ANC12" s="178"/>
      <c r="AND12" s="178"/>
      <c r="ANE12" s="178"/>
      <c r="ANF12" s="178"/>
      <c r="ANG12" s="178"/>
      <c r="ANH12" s="178"/>
      <c r="ANI12" s="178"/>
      <c r="ANJ12" s="178"/>
      <c r="ANK12" s="178"/>
      <c r="ANL12" s="178"/>
      <c r="ANM12" s="178"/>
      <c r="ANN12" s="178"/>
      <c r="ANO12" s="178"/>
      <c r="ANP12" s="178"/>
      <c r="ANQ12" s="178"/>
      <c r="ANR12" s="178"/>
      <c r="ANS12" s="178"/>
      <c r="ANT12" s="178"/>
      <c r="ANU12" s="178"/>
      <c r="ANV12" s="178"/>
      <c r="ANW12" s="178"/>
      <c r="ANX12" s="178"/>
      <c r="ANY12" s="178"/>
      <c r="ANZ12" s="178"/>
      <c r="AOA12" s="178"/>
      <c r="AOB12" s="178"/>
      <c r="AOC12" s="178"/>
      <c r="AOD12" s="178"/>
      <c r="AOE12" s="178"/>
      <c r="AOF12" s="178"/>
      <c r="AOG12" s="178"/>
      <c r="AOH12" s="178"/>
      <c r="AOI12" s="178"/>
      <c r="AOJ12" s="178"/>
      <c r="AOK12" s="178"/>
      <c r="AOL12" s="178"/>
      <c r="AOM12" s="178"/>
      <c r="AON12" s="178"/>
      <c r="AOO12" s="178"/>
      <c r="AOP12" s="178"/>
      <c r="AOQ12" s="178"/>
      <c r="AOR12" s="178"/>
      <c r="AOS12" s="178"/>
      <c r="AOT12" s="178"/>
      <c r="AOU12" s="178"/>
      <c r="AOV12" s="178"/>
      <c r="AOW12" s="178"/>
      <c r="AOX12" s="178"/>
      <c r="AOY12" s="178"/>
      <c r="AOZ12" s="178"/>
      <c r="APA12" s="178"/>
      <c r="APB12" s="178"/>
      <c r="APC12" s="178"/>
      <c r="APD12" s="178"/>
      <c r="APE12" s="178"/>
      <c r="APF12" s="178"/>
      <c r="APG12" s="178"/>
      <c r="APH12" s="178"/>
      <c r="API12" s="178"/>
      <c r="APJ12" s="178"/>
      <c r="APK12" s="178"/>
      <c r="APL12" s="178"/>
      <c r="APM12" s="178"/>
      <c r="APN12" s="178"/>
      <c r="APO12" s="178"/>
      <c r="APP12" s="178"/>
      <c r="APQ12" s="178"/>
      <c r="APR12" s="178"/>
      <c r="APS12" s="178"/>
      <c r="APT12" s="178"/>
      <c r="APU12" s="178"/>
      <c r="APV12" s="178"/>
      <c r="APW12" s="178"/>
      <c r="APX12" s="178"/>
      <c r="APY12" s="178"/>
      <c r="APZ12" s="178"/>
      <c r="AQA12" s="178"/>
      <c r="AQB12" s="178"/>
      <c r="AQC12" s="178"/>
      <c r="AQD12" s="178"/>
      <c r="AQE12" s="178"/>
      <c r="AQF12" s="178"/>
      <c r="AQG12" s="178"/>
      <c r="AQH12" s="178"/>
    </row>
    <row r="13" spans="1:1126" s="255" customFormat="1" ht="25.95" customHeight="1" thickBot="1" x14ac:dyDescent="0.35">
      <c r="A13" s="254" t="s">
        <v>43</v>
      </c>
      <c r="B13" s="283" t="str">
        <f>IF(B12=3,"Closure-Wage","")</f>
        <v/>
      </c>
      <c r="C13" s="284" t="str">
        <f>IF(AND(C12=3,B12&lt;3),"Closure-Wage",IF(OR(B13="Closure-Wage",B13="x"),"x",""))</f>
        <v/>
      </c>
      <c r="D13" s="284" t="str">
        <f t="shared" ref="D13:M13" si="10">IF(AND(D12=3,C12&lt;3),"Closure-Wage",IF(OR(C13="Closure-Wage",C13="x"),"x",""))</f>
        <v/>
      </c>
      <c r="E13" s="284" t="str">
        <f t="shared" si="10"/>
        <v/>
      </c>
      <c r="F13" s="284" t="str">
        <f t="shared" si="10"/>
        <v/>
      </c>
      <c r="G13" s="284" t="str">
        <f t="shared" si="10"/>
        <v/>
      </c>
      <c r="H13" s="284" t="str">
        <f t="shared" si="10"/>
        <v/>
      </c>
      <c r="I13" s="284" t="str">
        <f t="shared" si="10"/>
        <v/>
      </c>
      <c r="J13" s="284" t="str">
        <f t="shared" si="10"/>
        <v/>
      </c>
      <c r="K13" s="284" t="str">
        <f t="shared" si="10"/>
        <v/>
      </c>
      <c r="L13" s="284" t="str">
        <f t="shared" si="10"/>
        <v/>
      </c>
      <c r="M13" s="284" t="str">
        <f t="shared" si="10"/>
        <v/>
      </c>
      <c r="N13" s="285"/>
      <c r="O13" s="286" t="str">
        <f>IF(AND(O12=3,M12&lt;3),"Closure-Wage",IF(OR(M13="Closure-Wage",M13="x"),"x",""))</f>
        <v/>
      </c>
      <c r="P13" s="286" t="str">
        <f>IF(AND(P12=3,O12&lt;3),"Closure-Wage",IF(OR(O13="Closure-Wage",O13="x"),"x",""))</f>
        <v/>
      </c>
      <c r="Q13" s="286" t="str">
        <f t="shared" ref="Q13:X13" si="11">IF(AND(Q12=3,P12&lt;3),"Closure-Wage",IF(OR(P13="Closure-Wage",P13="x"),"x",""))</f>
        <v/>
      </c>
      <c r="R13" s="286" t="str">
        <f t="shared" si="11"/>
        <v/>
      </c>
      <c r="S13" s="286" t="str">
        <f t="shared" si="11"/>
        <v/>
      </c>
      <c r="T13" s="286" t="str">
        <f t="shared" si="11"/>
        <v/>
      </c>
      <c r="U13" s="286" t="str">
        <f t="shared" si="11"/>
        <v/>
      </c>
      <c r="V13" s="286" t="str">
        <f t="shared" si="11"/>
        <v/>
      </c>
      <c r="W13" s="286" t="str">
        <f t="shared" si="11"/>
        <v/>
      </c>
      <c r="X13" s="286" t="str">
        <f t="shared" si="11"/>
        <v/>
      </c>
      <c r="Y13" s="286" t="str">
        <f>IF(AND(Y12=3,X12&lt;3),"Closure-Wage",IF(OR(X13="Closure-Wage",X13="x"),"x",""))</f>
        <v/>
      </c>
      <c r="Z13" s="287" t="str">
        <f>IF(AND(Z12=3,Y12&lt;3),"Closure-Wage",IF(OR(Y13="Closure-Wage",Y13="x"),"x",""))</f>
        <v/>
      </c>
      <c r="AA13" s="5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CJ13" s="178"/>
      <c r="CK13" s="178"/>
      <c r="CL13" s="178"/>
      <c r="CM13" s="178"/>
      <c r="CN13" s="178"/>
      <c r="CO13" s="178"/>
      <c r="CP13" s="178"/>
      <c r="CQ13" s="178"/>
      <c r="CR13" s="178"/>
      <c r="CS13" s="178"/>
      <c r="CT13" s="178"/>
      <c r="CU13" s="178"/>
      <c r="CV13" s="178"/>
      <c r="CW13" s="178"/>
      <c r="CX13" s="178"/>
      <c r="CY13" s="178"/>
      <c r="CZ13" s="178"/>
      <c r="DA13" s="178"/>
      <c r="DB13" s="178"/>
      <c r="DC13" s="178"/>
      <c r="DD13" s="178"/>
      <c r="DE13" s="178"/>
      <c r="DF13" s="178"/>
      <c r="DG13" s="178"/>
      <c r="DH13" s="178"/>
      <c r="DI13" s="178"/>
      <c r="DJ13" s="178"/>
      <c r="DK13" s="178"/>
      <c r="DL13" s="178"/>
      <c r="DM13" s="178"/>
      <c r="DN13" s="178"/>
      <c r="DO13" s="178"/>
      <c r="DP13" s="178"/>
      <c r="DQ13" s="178"/>
      <c r="DR13" s="178"/>
      <c r="DS13" s="178"/>
      <c r="DT13" s="178"/>
      <c r="DU13" s="178"/>
      <c r="DV13" s="178"/>
      <c r="DW13" s="178"/>
      <c r="DX13" s="178"/>
      <c r="DY13" s="178"/>
      <c r="DZ13" s="178"/>
      <c r="EA13" s="178"/>
      <c r="EB13" s="178"/>
      <c r="EC13" s="178"/>
      <c r="ED13" s="178"/>
      <c r="EE13" s="178"/>
      <c r="EF13" s="178"/>
      <c r="EG13" s="178"/>
      <c r="EH13" s="178"/>
      <c r="EI13" s="178"/>
      <c r="EJ13" s="178"/>
      <c r="EK13" s="178"/>
      <c r="EL13" s="178"/>
      <c r="EM13" s="178"/>
      <c r="EN13" s="178"/>
      <c r="EO13" s="178"/>
      <c r="EP13" s="178"/>
      <c r="EQ13" s="178"/>
      <c r="ER13" s="178"/>
      <c r="ES13" s="178"/>
      <c r="ET13" s="178"/>
      <c r="EU13" s="178"/>
      <c r="EV13" s="178"/>
      <c r="EW13" s="178"/>
      <c r="EX13" s="178"/>
      <c r="EY13" s="178"/>
      <c r="EZ13" s="178"/>
      <c r="FA13" s="178"/>
      <c r="FB13" s="178"/>
      <c r="FC13" s="178"/>
      <c r="FD13" s="178"/>
      <c r="FE13" s="178"/>
      <c r="FF13" s="178"/>
      <c r="FG13" s="178"/>
      <c r="FH13" s="178"/>
      <c r="FI13" s="178"/>
      <c r="FJ13" s="178"/>
      <c r="FK13" s="178"/>
      <c r="FL13" s="178"/>
      <c r="FM13" s="178"/>
      <c r="FN13" s="178"/>
      <c r="FO13" s="178"/>
      <c r="FP13" s="178"/>
      <c r="FQ13" s="178"/>
      <c r="FR13" s="178"/>
      <c r="FS13" s="178"/>
      <c r="FT13" s="178"/>
      <c r="FU13" s="178"/>
      <c r="FV13" s="178"/>
      <c r="FW13" s="178"/>
      <c r="FX13" s="178"/>
      <c r="FY13" s="178"/>
      <c r="FZ13" s="178"/>
      <c r="GA13" s="178"/>
      <c r="GB13" s="178"/>
      <c r="GC13" s="178"/>
      <c r="GD13" s="178"/>
      <c r="GE13" s="178"/>
      <c r="GF13" s="178"/>
      <c r="GG13" s="178"/>
      <c r="GH13" s="178"/>
      <c r="GI13" s="178"/>
      <c r="GJ13" s="178"/>
      <c r="GK13" s="178"/>
      <c r="GL13" s="178"/>
      <c r="GM13" s="178"/>
      <c r="GN13" s="178"/>
      <c r="GO13" s="178"/>
      <c r="GP13" s="178"/>
      <c r="GQ13" s="178"/>
      <c r="GR13" s="178"/>
      <c r="GS13" s="178"/>
      <c r="GT13" s="178"/>
      <c r="GU13" s="178"/>
      <c r="GV13" s="178"/>
      <c r="GW13" s="178"/>
      <c r="GX13" s="178"/>
      <c r="GY13" s="178"/>
      <c r="GZ13" s="178"/>
      <c r="HA13" s="178"/>
      <c r="HB13" s="178"/>
      <c r="HC13" s="178"/>
      <c r="HD13" s="178"/>
      <c r="HE13" s="178"/>
      <c r="HF13" s="178"/>
      <c r="HG13" s="178"/>
      <c r="HH13" s="178"/>
      <c r="HI13" s="178"/>
      <c r="HJ13" s="178"/>
      <c r="HK13" s="178"/>
      <c r="HL13" s="178"/>
      <c r="HM13" s="178"/>
      <c r="HN13" s="178"/>
      <c r="HO13" s="178"/>
      <c r="HP13" s="178"/>
      <c r="HQ13" s="178"/>
      <c r="HR13" s="178"/>
      <c r="HS13" s="178"/>
      <c r="HT13" s="178"/>
      <c r="HU13" s="178"/>
      <c r="HV13" s="178"/>
      <c r="HW13" s="178"/>
      <c r="HX13" s="178"/>
      <c r="HY13" s="178"/>
      <c r="HZ13" s="178"/>
      <c r="IA13" s="178"/>
      <c r="IB13" s="178"/>
      <c r="IC13" s="178"/>
      <c r="ID13" s="178"/>
      <c r="IE13" s="178"/>
      <c r="IF13" s="178"/>
      <c r="IG13" s="178"/>
      <c r="IH13" s="178"/>
      <c r="II13" s="178"/>
      <c r="IJ13" s="178"/>
      <c r="IK13" s="178"/>
      <c r="IL13" s="178"/>
      <c r="IM13" s="178"/>
      <c r="IN13" s="178"/>
      <c r="IO13" s="178"/>
      <c r="IP13" s="178"/>
      <c r="IQ13" s="178"/>
      <c r="IR13" s="178"/>
      <c r="IS13" s="178"/>
      <c r="IT13" s="178"/>
      <c r="IU13" s="178"/>
      <c r="IV13" s="178"/>
      <c r="IW13" s="178"/>
      <c r="IX13" s="178"/>
      <c r="IY13" s="178"/>
      <c r="IZ13" s="178"/>
      <c r="JA13" s="178"/>
      <c r="JB13" s="178"/>
      <c r="JC13" s="178"/>
      <c r="JD13" s="178"/>
      <c r="JE13" s="178"/>
      <c r="JF13" s="178"/>
      <c r="JG13" s="178"/>
      <c r="JH13" s="178"/>
      <c r="JI13" s="178"/>
      <c r="JJ13" s="178"/>
      <c r="JK13" s="178"/>
      <c r="JL13" s="178"/>
      <c r="JM13" s="178"/>
      <c r="JN13" s="178"/>
      <c r="JO13" s="178"/>
      <c r="JP13" s="178"/>
      <c r="JQ13" s="178"/>
      <c r="JR13" s="178"/>
      <c r="JS13" s="178"/>
      <c r="JT13" s="178"/>
      <c r="JU13" s="178"/>
      <c r="JV13" s="178"/>
      <c r="JW13" s="178"/>
      <c r="JX13" s="178"/>
      <c r="JY13" s="178"/>
      <c r="JZ13" s="178"/>
      <c r="KA13" s="178"/>
      <c r="KB13" s="178"/>
      <c r="KC13" s="178"/>
      <c r="KD13" s="178"/>
      <c r="KE13" s="178"/>
      <c r="KF13" s="178"/>
      <c r="KG13" s="178"/>
      <c r="KH13" s="178"/>
      <c r="KI13" s="178"/>
      <c r="KJ13" s="178"/>
      <c r="KK13" s="178"/>
      <c r="KL13" s="178"/>
      <c r="KM13" s="178"/>
      <c r="KN13" s="178"/>
      <c r="KO13" s="178"/>
      <c r="KP13" s="178"/>
      <c r="KQ13" s="178"/>
      <c r="KR13" s="178"/>
      <c r="KS13" s="178"/>
      <c r="KT13" s="178"/>
      <c r="KU13" s="178"/>
      <c r="KV13" s="178"/>
      <c r="KW13" s="178"/>
      <c r="KX13" s="178"/>
      <c r="KY13" s="178"/>
      <c r="KZ13" s="178"/>
      <c r="LA13" s="178"/>
      <c r="LB13" s="178"/>
      <c r="LC13" s="178"/>
      <c r="LD13" s="178"/>
      <c r="LE13" s="178"/>
      <c r="LF13" s="178"/>
      <c r="LG13" s="178"/>
      <c r="LH13" s="178"/>
      <c r="LI13" s="178"/>
      <c r="LJ13" s="178"/>
      <c r="LK13" s="178"/>
      <c r="LL13" s="178"/>
      <c r="LM13" s="178"/>
      <c r="LN13" s="178"/>
      <c r="LO13" s="178"/>
      <c r="LP13" s="178"/>
      <c r="LQ13" s="178"/>
      <c r="LR13" s="178"/>
      <c r="LS13" s="178"/>
      <c r="LT13" s="178"/>
      <c r="LU13" s="178"/>
      <c r="LV13" s="178"/>
      <c r="LW13" s="178"/>
      <c r="LX13" s="178"/>
      <c r="LY13" s="178"/>
      <c r="LZ13" s="178"/>
      <c r="MA13" s="178"/>
      <c r="MB13" s="178"/>
      <c r="MC13" s="178"/>
      <c r="MD13" s="178"/>
      <c r="ME13" s="178"/>
      <c r="MF13" s="178"/>
      <c r="MG13" s="178"/>
      <c r="MH13" s="178"/>
      <c r="MI13" s="178"/>
      <c r="MJ13" s="178"/>
      <c r="MK13" s="178"/>
      <c r="ML13" s="178"/>
      <c r="MM13" s="178"/>
      <c r="MN13" s="178"/>
      <c r="MO13" s="178"/>
      <c r="MP13" s="178"/>
      <c r="MQ13" s="178"/>
      <c r="MR13" s="178"/>
      <c r="MS13" s="178"/>
      <c r="MT13" s="178"/>
      <c r="MU13" s="178"/>
      <c r="MV13" s="178"/>
      <c r="MW13" s="178"/>
      <c r="MX13" s="178"/>
      <c r="MY13" s="178"/>
      <c r="MZ13" s="178"/>
      <c r="NA13" s="178"/>
      <c r="NB13" s="178"/>
      <c r="NC13" s="178"/>
      <c r="ND13" s="178"/>
      <c r="NE13" s="178"/>
      <c r="NF13" s="178"/>
      <c r="NG13" s="178"/>
      <c r="NH13" s="178"/>
      <c r="NI13" s="178"/>
      <c r="NJ13" s="178"/>
      <c r="NK13" s="178"/>
      <c r="NL13" s="178"/>
      <c r="NM13" s="178"/>
      <c r="NN13" s="178"/>
      <c r="NO13" s="178"/>
      <c r="NP13" s="178"/>
      <c r="NQ13" s="178"/>
      <c r="NR13" s="178"/>
      <c r="NS13" s="178"/>
      <c r="NT13" s="178"/>
      <c r="NU13" s="178"/>
      <c r="NV13" s="178"/>
      <c r="NW13" s="178"/>
      <c r="NX13" s="178"/>
      <c r="NY13" s="178"/>
      <c r="NZ13" s="178"/>
      <c r="OA13" s="178"/>
      <c r="OB13" s="178"/>
      <c r="OC13" s="178"/>
      <c r="OD13" s="178"/>
      <c r="OE13" s="178"/>
      <c r="OF13" s="178"/>
      <c r="OG13" s="178"/>
      <c r="OH13" s="178"/>
      <c r="OI13" s="178"/>
      <c r="OJ13" s="178"/>
      <c r="OK13" s="178"/>
      <c r="OL13" s="178"/>
      <c r="OM13" s="178"/>
      <c r="ON13" s="178"/>
      <c r="OO13" s="178"/>
      <c r="OP13" s="178"/>
      <c r="OQ13" s="178"/>
      <c r="OR13" s="178"/>
      <c r="OS13" s="178"/>
      <c r="OT13" s="178"/>
      <c r="OU13" s="178"/>
      <c r="OV13" s="178"/>
      <c r="OW13" s="178"/>
      <c r="OX13" s="178"/>
      <c r="OY13" s="178"/>
      <c r="OZ13" s="178"/>
      <c r="PA13" s="178"/>
      <c r="PB13" s="178"/>
      <c r="PC13" s="178"/>
      <c r="PD13" s="178"/>
      <c r="PE13" s="178"/>
      <c r="PF13" s="178"/>
      <c r="PG13" s="178"/>
      <c r="PH13" s="178"/>
      <c r="PI13" s="178"/>
      <c r="PJ13" s="178"/>
      <c r="PK13" s="178"/>
      <c r="PL13" s="178"/>
      <c r="PM13" s="178"/>
      <c r="PN13" s="178"/>
      <c r="PO13" s="178"/>
      <c r="PP13" s="178"/>
      <c r="PQ13" s="178"/>
      <c r="PR13" s="178"/>
      <c r="PS13" s="178"/>
      <c r="PT13" s="178"/>
      <c r="PU13" s="178"/>
      <c r="PV13" s="178"/>
      <c r="PW13" s="178"/>
      <c r="PX13" s="178"/>
      <c r="PY13" s="178"/>
      <c r="PZ13" s="178"/>
      <c r="QA13" s="178"/>
      <c r="QB13" s="178"/>
      <c r="QC13" s="178"/>
      <c r="QD13" s="178"/>
      <c r="QE13" s="178"/>
      <c r="QF13" s="178"/>
      <c r="QG13" s="178"/>
      <c r="QH13" s="178"/>
      <c r="QI13" s="178"/>
      <c r="QJ13" s="178"/>
      <c r="QK13" s="178"/>
      <c r="QL13" s="178"/>
      <c r="QM13" s="178"/>
      <c r="QN13" s="178"/>
      <c r="QO13" s="178"/>
      <c r="QP13" s="178"/>
      <c r="QQ13" s="178"/>
      <c r="QR13" s="178"/>
      <c r="QS13" s="178"/>
      <c r="QT13" s="178"/>
      <c r="QU13" s="178"/>
      <c r="QV13" s="178"/>
      <c r="QW13" s="178"/>
      <c r="QX13" s="178"/>
      <c r="QY13" s="178"/>
      <c r="QZ13" s="178"/>
      <c r="RA13" s="178"/>
      <c r="RB13" s="178"/>
      <c r="RC13" s="178"/>
      <c r="RD13" s="178"/>
      <c r="RE13" s="178"/>
      <c r="RF13" s="178"/>
      <c r="RG13" s="178"/>
      <c r="RH13" s="178"/>
      <c r="RI13" s="178"/>
      <c r="RJ13" s="178"/>
      <c r="RK13" s="178"/>
      <c r="RL13" s="178"/>
      <c r="RM13" s="178"/>
      <c r="RN13" s="178"/>
      <c r="RO13" s="178"/>
      <c r="RP13" s="178"/>
      <c r="RQ13" s="178"/>
      <c r="RR13" s="178"/>
      <c r="RS13" s="178"/>
      <c r="RT13" s="178"/>
      <c r="RU13" s="178"/>
      <c r="RV13" s="178"/>
      <c r="RW13" s="178"/>
      <c r="RX13" s="178"/>
      <c r="RY13" s="178"/>
      <c r="RZ13" s="178"/>
      <c r="SA13" s="178"/>
      <c r="SB13" s="178"/>
      <c r="SC13" s="178"/>
      <c r="SD13" s="178"/>
      <c r="SE13" s="178"/>
      <c r="SF13" s="178"/>
      <c r="SG13" s="178"/>
      <c r="SH13" s="178"/>
      <c r="SI13" s="178"/>
      <c r="SJ13" s="178"/>
      <c r="SK13" s="178"/>
      <c r="SL13" s="178"/>
      <c r="SM13" s="178"/>
      <c r="SN13" s="178"/>
      <c r="SO13" s="178"/>
      <c r="SP13" s="178"/>
      <c r="SQ13" s="178"/>
      <c r="SR13" s="178"/>
      <c r="SS13" s="178"/>
      <c r="ST13" s="178"/>
      <c r="SU13" s="178"/>
      <c r="SV13" s="178"/>
      <c r="SW13" s="178"/>
      <c r="SX13" s="178"/>
      <c r="SY13" s="178"/>
      <c r="SZ13" s="178"/>
      <c r="TA13" s="178"/>
      <c r="TB13" s="178"/>
      <c r="TC13" s="178"/>
      <c r="TD13" s="178"/>
      <c r="TE13" s="178"/>
      <c r="TF13" s="178"/>
      <c r="TG13" s="178"/>
      <c r="TH13" s="178"/>
      <c r="TI13" s="178"/>
      <c r="TJ13" s="178"/>
      <c r="TK13" s="178"/>
      <c r="TL13" s="178"/>
      <c r="TM13" s="178"/>
      <c r="TN13" s="178"/>
      <c r="TO13" s="178"/>
      <c r="TP13" s="178"/>
      <c r="TQ13" s="178"/>
      <c r="TR13" s="178"/>
      <c r="TS13" s="178"/>
      <c r="TT13" s="178"/>
      <c r="TU13" s="178"/>
      <c r="TV13" s="178"/>
      <c r="TW13" s="178"/>
      <c r="TX13" s="178"/>
      <c r="TY13" s="178"/>
      <c r="TZ13" s="178"/>
      <c r="UA13" s="178"/>
      <c r="UB13" s="178"/>
      <c r="UC13" s="178"/>
      <c r="UD13" s="178"/>
      <c r="UE13" s="178"/>
      <c r="UF13" s="178"/>
      <c r="UG13" s="178"/>
      <c r="UH13" s="178"/>
      <c r="UI13" s="178"/>
      <c r="UJ13" s="178"/>
      <c r="UK13" s="178"/>
      <c r="UL13" s="178"/>
      <c r="UM13" s="178"/>
      <c r="UN13" s="178"/>
      <c r="UO13" s="178"/>
      <c r="UP13" s="178"/>
      <c r="UQ13" s="178"/>
      <c r="UR13" s="178"/>
      <c r="US13" s="178"/>
      <c r="UT13" s="178"/>
      <c r="UU13" s="178"/>
      <c r="UV13" s="178"/>
      <c r="UW13" s="178"/>
      <c r="UX13" s="178"/>
      <c r="UY13" s="178"/>
      <c r="UZ13" s="178"/>
      <c r="VA13" s="178"/>
      <c r="VB13" s="178"/>
      <c r="VC13" s="178"/>
      <c r="VD13" s="178"/>
      <c r="VE13" s="178"/>
      <c r="VF13" s="178"/>
      <c r="VG13" s="178"/>
      <c r="VH13" s="178"/>
      <c r="VI13" s="178"/>
      <c r="VJ13" s="178"/>
      <c r="VK13" s="178"/>
      <c r="VL13" s="178"/>
      <c r="VM13" s="178"/>
      <c r="VN13" s="178"/>
      <c r="VO13" s="178"/>
      <c r="VP13" s="178"/>
      <c r="VQ13" s="178"/>
      <c r="VR13" s="178"/>
      <c r="VS13" s="178"/>
      <c r="VT13" s="178"/>
      <c r="VU13" s="178"/>
      <c r="VV13" s="178"/>
      <c r="VW13" s="178"/>
      <c r="VX13" s="178"/>
      <c r="VY13" s="178"/>
      <c r="VZ13" s="178"/>
      <c r="WA13" s="178"/>
      <c r="WB13" s="178"/>
      <c r="WC13" s="178"/>
      <c r="WD13" s="178"/>
      <c r="WE13" s="178"/>
      <c r="WF13" s="178"/>
      <c r="WG13" s="178"/>
      <c r="WH13" s="178"/>
      <c r="WI13" s="178"/>
      <c r="WJ13" s="178"/>
      <c r="WK13" s="178"/>
      <c r="WL13" s="178"/>
      <c r="WM13" s="178"/>
      <c r="WN13" s="178"/>
      <c r="WO13" s="178"/>
      <c r="WP13" s="178"/>
      <c r="WQ13" s="178"/>
      <c r="WR13" s="178"/>
      <c r="WS13" s="178"/>
      <c r="WT13" s="178"/>
      <c r="WU13" s="178"/>
      <c r="WV13" s="178"/>
      <c r="WW13" s="178"/>
      <c r="WX13" s="178"/>
      <c r="WY13" s="178"/>
      <c r="WZ13" s="178"/>
      <c r="XA13" s="178"/>
      <c r="XB13" s="178"/>
      <c r="XC13" s="178"/>
      <c r="XD13" s="178"/>
      <c r="XE13" s="178"/>
      <c r="XF13" s="178"/>
      <c r="XG13" s="178"/>
      <c r="XH13" s="178"/>
      <c r="XI13" s="178"/>
      <c r="XJ13" s="178"/>
      <c r="XK13" s="178"/>
      <c r="XL13" s="178"/>
      <c r="XM13" s="178"/>
      <c r="XN13" s="178"/>
      <c r="XO13" s="178"/>
      <c r="XP13" s="178"/>
      <c r="XQ13" s="178"/>
      <c r="XR13" s="178"/>
      <c r="XS13" s="178"/>
      <c r="XT13" s="178"/>
      <c r="XU13" s="178"/>
      <c r="XV13" s="178"/>
      <c r="XW13" s="178"/>
      <c r="XX13" s="178"/>
      <c r="XY13" s="178"/>
      <c r="XZ13" s="178"/>
      <c r="YA13" s="178"/>
      <c r="YB13" s="178"/>
      <c r="YC13" s="178"/>
      <c r="YD13" s="178"/>
      <c r="YE13" s="178"/>
      <c r="YF13" s="178"/>
      <c r="YG13" s="178"/>
      <c r="YH13" s="178"/>
      <c r="YI13" s="178"/>
      <c r="YJ13" s="178"/>
      <c r="YK13" s="178"/>
      <c r="YL13" s="178"/>
      <c r="YM13" s="178"/>
      <c r="YN13" s="178"/>
      <c r="YO13" s="178"/>
      <c r="YP13" s="178"/>
      <c r="YQ13" s="178"/>
      <c r="YR13" s="178"/>
      <c r="YS13" s="178"/>
      <c r="YT13" s="178"/>
      <c r="YU13" s="178"/>
      <c r="YV13" s="178"/>
      <c r="YW13" s="178"/>
      <c r="YX13" s="178"/>
      <c r="YY13" s="178"/>
      <c r="YZ13" s="178"/>
      <c r="ZA13" s="178"/>
      <c r="ZB13" s="178"/>
      <c r="ZC13" s="178"/>
      <c r="ZD13" s="178"/>
      <c r="ZE13" s="178"/>
      <c r="ZF13" s="178"/>
      <c r="ZG13" s="178"/>
      <c r="ZH13" s="178"/>
      <c r="ZI13" s="178"/>
      <c r="ZJ13" s="178"/>
      <c r="ZK13" s="178"/>
      <c r="ZL13" s="178"/>
      <c r="ZM13" s="178"/>
      <c r="ZN13" s="178"/>
      <c r="ZO13" s="178"/>
      <c r="ZP13" s="178"/>
      <c r="ZQ13" s="178"/>
      <c r="ZR13" s="178"/>
      <c r="ZS13" s="178"/>
      <c r="ZT13" s="178"/>
      <c r="ZU13" s="178"/>
      <c r="ZV13" s="178"/>
      <c r="ZW13" s="178"/>
      <c r="ZX13" s="178"/>
      <c r="ZY13" s="178"/>
      <c r="ZZ13" s="178"/>
      <c r="AAA13" s="178"/>
      <c r="AAB13" s="178"/>
      <c r="AAC13" s="178"/>
      <c r="AAD13" s="178"/>
      <c r="AAE13" s="178"/>
      <c r="AAF13" s="178"/>
      <c r="AAG13" s="178"/>
      <c r="AAH13" s="178"/>
      <c r="AAI13" s="178"/>
      <c r="AAJ13" s="178"/>
      <c r="AAK13" s="178"/>
      <c r="AAL13" s="178"/>
      <c r="AAM13" s="178"/>
      <c r="AAN13" s="178"/>
      <c r="AAO13" s="178"/>
      <c r="AAP13" s="178"/>
      <c r="AAQ13" s="178"/>
      <c r="AAR13" s="178"/>
      <c r="AAS13" s="178"/>
      <c r="AAT13" s="178"/>
      <c r="AAU13" s="178"/>
      <c r="AAV13" s="178"/>
      <c r="AAW13" s="178"/>
      <c r="AAX13" s="178"/>
      <c r="AAY13" s="178"/>
      <c r="AAZ13" s="178"/>
      <c r="ABA13" s="178"/>
      <c r="ABB13" s="178"/>
      <c r="ABC13" s="178"/>
      <c r="ABD13" s="178"/>
      <c r="ABE13" s="178"/>
      <c r="ABF13" s="178"/>
      <c r="ABG13" s="178"/>
      <c r="ABH13" s="178"/>
      <c r="ABI13" s="178"/>
      <c r="ABJ13" s="178"/>
      <c r="ABK13" s="178"/>
      <c r="ABL13" s="178"/>
      <c r="ABM13" s="178"/>
      <c r="ABN13" s="178"/>
      <c r="ABO13" s="178"/>
      <c r="ABP13" s="178"/>
      <c r="ABQ13" s="178"/>
      <c r="ABR13" s="178"/>
      <c r="ABS13" s="178"/>
      <c r="ABT13" s="178"/>
      <c r="ABU13" s="178"/>
      <c r="ABV13" s="178"/>
      <c r="ABW13" s="178"/>
      <c r="ABX13" s="178"/>
      <c r="ABY13" s="178"/>
      <c r="ABZ13" s="178"/>
      <c r="ACA13" s="178"/>
      <c r="ACB13" s="178"/>
      <c r="ACC13" s="178"/>
      <c r="ACD13" s="178"/>
      <c r="ACE13" s="178"/>
      <c r="ACF13" s="178"/>
      <c r="ACG13" s="178"/>
      <c r="ACH13" s="178"/>
      <c r="ACI13" s="178"/>
      <c r="ACJ13" s="178"/>
      <c r="ACK13" s="178"/>
      <c r="ACL13" s="178"/>
      <c r="ACM13" s="178"/>
      <c r="ACN13" s="178"/>
      <c r="ACO13" s="178"/>
      <c r="ACP13" s="178"/>
      <c r="ACQ13" s="178"/>
      <c r="ACR13" s="178"/>
      <c r="ACS13" s="178"/>
      <c r="ACT13" s="178"/>
      <c r="ACU13" s="178"/>
      <c r="ACV13" s="178"/>
      <c r="ACW13" s="178"/>
      <c r="ACX13" s="178"/>
      <c r="ACY13" s="178"/>
      <c r="ACZ13" s="178"/>
      <c r="ADA13" s="178"/>
      <c r="ADB13" s="178"/>
      <c r="ADC13" s="178"/>
      <c r="ADD13" s="178"/>
      <c r="ADE13" s="178"/>
      <c r="ADF13" s="178"/>
      <c r="ADG13" s="178"/>
      <c r="ADH13" s="178"/>
      <c r="ADI13" s="178"/>
      <c r="ADJ13" s="178"/>
      <c r="ADK13" s="178"/>
      <c r="ADL13" s="178"/>
      <c r="ADM13" s="178"/>
      <c r="ADN13" s="178"/>
      <c r="ADO13" s="178"/>
      <c r="ADP13" s="178"/>
      <c r="ADQ13" s="178"/>
      <c r="ADR13" s="178"/>
      <c r="ADS13" s="178"/>
      <c r="ADT13" s="178"/>
      <c r="ADU13" s="178"/>
      <c r="ADV13" s="178"/>
      <c r="ADW13" s="178"/>
      <c r="ADX13" s="178"/>
      <c r="ADY13" s="178"/>
      <c r="ADZ13" s="178"/>
      <c r="AEA13" s="178"/>
      <c r="AEB13" s="178"/>
      <c r="AEC13" s="178"/>
      <c r="AED13" s="178"/>
      <c r="AEE13" s="178"/>
      <c r="AEF13" s="178"/>
      <c r="AEG13" s="178"/>
      <c r="AEH13" s="178"/>
      <c r="AEI13" s="178"/>
      <c r="AEJ13" s="178"/>
      <c r="AEK13" s="178"/>
      <c r="AEL13" s="178"/>
      <c r="AEM13" s="178"/>
      <c r="AEN13" s="178"/>
      <c r="AEO13" s="178"/>
      <c r="AEP13" s="178"/>
      <c r="AEQ13" s="178"/>
      <c r="AER13" s="178"/>
      <c r="AES13" s="178"/>
      <c r="AET13" s="178"/>
      <c r="AEU13" s="178"/>
      <c r="AEV13" s="178"/>
      <c r="AEW13" s="178"/>
      <c r="AEX13" s="178"/>
      <c r="AEY13" s="178"/>
      <c r="AEZ13" s="178"/>
      <c r="AFA13" s="178"/>
      <c r="AFB13" s="178"/>
      <c r="AFC13" s="178"/>
      <c r="AFD13" s="178"/>
      <c r="AFE13" s="178"/>
      <c r="AFF13" s="178"/>
      <c r="AFG13" s="178"/>
      <c r="AFH13" s="178"/>
      <c r="AFI13" s="178"/>
      <c r="AFJ13" s="178"/>
      <c r="AFK13" s="178"/>
      <c r="AFL13" s="178"/>
      <c r="AFM13" s="178"/>
      <c r="AFN13" s="178"/>
      <c r="AFO13" s="178"/>
      <c r="AFP13" s="178"/>
      <c r="AFQ13" s="178"/>
      <c r="AFR13" s="178"/>
      <c r="AFS13" s="178"/>
      <c r="AFT13" s="178"/>
      <c r="AFU13" s="178"/>
      <c r="AFV13" s="178"/>
      <c r="AFW13" s="178"/>
      <c r="AFX13" s="178"/>
      <c r="AFY13" s="178"/>
      <c r="AFZ13" s="178"/>
      <c r="AGA13" s="178"/>
      <c r="AGB13" s="178"/>
      <c r="AGC13" s="178"/>
      <c r="AGD13" s="178"/>
      <c r="AGE13" s="178"/>
      <c r="AGF13" s="178"/>
      <c r="AGG13" s="178"/>
      <c r="AGH13" s="178"/>
      <c r="AGI13" s="178"/>
      <c r="AGJ13" s="178"/>
      <c r="AGK13" s="178"/>
      <c r="AGL13" s="178"/>
      <c r="AGM13" s="178"/>
      <c r="AGN13" s="178"/>
      <c r="AGO13" s="178"/>
      <c r="AGP13" s="178"/>
      <c r="AGQ13" s="178"/>
      <c r="AGR13" s="178"/>
      <c r="AGS13" s="178"/>
      <c r="AGT13" s="178"/>
      <c r="AGU13" s="178"/>
      <c r="AGV13" s="178"/>
      <c r="AGW13" s="178"/>
      <c r="AGX13" s="178"/>
      <c r="AGY13" s="178"/>
      <c r="AGZ13" s="178"/>
      <c r="AHA13" s="178"/>
      <c r="AHB13" s="178"/>
      <c r="AHC13" s="178"/>
      <c r="AHD13" s="178"/>
      <c r="AHE13" s="178"/>
      <c r="AHF13" s="178"/>
      <c r="AHG13" s="178"/>
      <c r="AHH13" s="178"/>
      <c r="AHI13" s="178"/>
      <c r="AHJ13" s="178"/>
      <c r="AHK13" s="178"/>
      <c r="AHL13" s="178"/>
      <c r="AHM13" s="178"/>
      <c r="AHN13" s="178"/>
      <c r="AHO13" s="178"/>
      <c r="AHP13" s="178"/>
      <c r="AHQ13" s="178"/>
      <c r="AHR13" s="178"/>
      <c r="AHS13" s="178"/>
      <c r="AHT13" s="178"/>
      <c r="AHU13" s="178"/>
      <c r="AHV13" s="178"/>
      <c r="AHW13" s="178"/>
      <c r="AHX13" s="178"/>
      <c r="AHY13" s="178"/>
      <c r="AHZ13" s="178"/>
      <c r="AIA13" s="178"/>
      <c r="AIB13" s="178"/>
      <c r="AIC13" s="178"/>
      <c r="AID13" s="178"/>
      <c r="AIE13" s="178"/>
      <c r="AIF13" s="178"/>
      <c r="AIG13" s="178"/>
      <c r="AIH13" s="178"/>
      <c r="AII13" s="178"/>
      <c r="AIJ13" s="178"/>
      <c r="AIK13" s="178"/>
      <c r="AIL13" s="178"/>
      <c r="AIM13" s="178"/>
      <c r="AIN13" s="178"/>
      <c r="AIO13" s="178"/>
      <c r="AIP13" s="178"/>
      <c r="AIQ13" s="178"/>
      <c r="AIR13" s="178"/>
      <c r="AIS13" s="178"/>
      <c r="AIT13" s="178"/>
      <c r="AIU13" s="178"/>
      <c r="AIV13" s="178"/>
      <c r="AIW13" s="178"/>
      <c r="AIX13" s="178"/>
      <c r="AIY13" s="178"/>
      <c r="AIZ13" s="178"/>
      <c r="AJA13" s="178"/>
      <c r="AJB13" s="178"/>
      <c r="AJC13" s="178"/>
      <c r="AJD13" s="178"/>
      <c r="AJE13" s="178"/>
      <c r="AJF13" s="178"/>
      <c r="AJG13" s="178"/>
      <c r="AJH13" s="178"/>
      <c r="AJI13" s="178"/>
      <c r="AJJ13" s="178"/>
      <c r="AJK13" s="178"/>
      <c r="AJL13" s="178"/>
      <c r="AJM13" s="178"/>
      <c r="AJN13" s="178"/>
      <c r="AJO13" s="178"/>
      <c r="AJP13" s="178"/>
      <c r="AJQ13" s="178"/>
      <c r="AJR13" s="178"/>
      <c r="AJS13" s="178"/>
      <c r="AJT13" s="178"/>
      <c r="AJU13" s="178"/>
      <c r="AJV13" s="178"/>
      <c r="AJW13" s="178"/>
      <c r="AJX13" s="178"/>
      <c r="AJY13" s="178"/>
      <c r="AJZ13" s="178"/>
      <c r="AKA13" s="178"/>
      <c r="AKB13" s="178"/>
      <c r="AKC13" s="178"/>
      <c r="AKD13" s="178"/>
      <c r="AKE13" s="178"/>
      <c r="AKF13" s="178"/>
      <c r="AKG13" s="178"/>
      <c r="AKH13" s="178"/>
      <c r="AKI13" s="178"/>
      <c r="AKJ13" s="178"/>
      <c r="AKK13" s="178"/>
      <c r="AKL13" s="178"/>
      <c r="AKM13" s="178"/>
      <c r="AKN13" s="178"/>
      <c r="AKO13" s="178"/>
      <c r="AKP13" s="178"/>
      <c r="AKQ13" s="178"/>
      <c r="AKR13" s="178"/>
      <c r="AKS13" s="178"/>
      <c r="AKT13" s="178"/>
      <c r="AKU13" s="178"/>
      <c r="AKV13" s="178"/>
      <c r="AKW13" s="178"/>
      <c r="AKX13" s="178"/>
      <c r="AKY13" s="178"/>
      <c r="AKZ13" s="178"/>
      <c r="ALA13" s="178"/>
      <c r="ALB13" s="178"/>
      <c r="ALC13" s="178"/>
      <c r="ALD13" s="178"/>
      <c r="ALE13" s="178"/>
      <c r="ALF13" s="178"/>
      <c r="ALG13" s="178"/>
      <c r="ALH13" s="178"/>
      <c r="ALI13" s="178"/>
      <c r="ALJ13" s="178"/>
      <c r="ALK13" s="178"/>
      <c r="ALL13" s="178"/>
      <c r="ALM13" s="178"/>
      <c r="ALN13" s="178"/>
      <c r="ALO13" s="178"/>
      <c r="ALP13" s="178"/>
      <c r="ALQ13" s="178"/>
      <c r="ALR13" s="178"/>
      <c r="ALS13" s="178"/>
      <c r="ALT13" s="178"/>
      <c r="ALU13" s="178"/>
      <c r="ALV13" s="178"/>
      <c r="ALW13" s="178"/>
      <c r="ALX13" s="178"/>
      <c r="ALY13" s="178"/>
      <c r="ALZ13" s="178"/>
      <c r="AMA13" s="178"/>
      <c r="AMB13" s="178"/>
      <c r="AMC13" s="178"/>
      <c r="AMD13" s="178"/>
      <c r="AME13" s="178"/>
      <c r="AMF13" s="178"/>
      <c r="AMG13" s="178"/>
      <c r="AMH13" s="178"/>
      <c r="AMI13" s="178"/>
      <c r="AMJ13" s="178"/>
      <c r="AMK13" s="178"/>
      <c r="AML13" s="178"/>
      <c r="AMM13" s="178"/>
      <c r="AMN13" s="178"/>
      <c r="AMO13" s="178"/>
      <c r="AMP13" s="178"/>
      <c r="AMQ13" s="178"/>
      <c r="AMR13" s="178"/>
      <c r="AMS13" s="178"/>
      <c r="AMT13" s="178"/>
      <c r="AMU13" s="178"/>
      <c r="AMV13" s="178"/>
      <c r="AMW13" s="178"/>
      <c r="AMX13" s="178"/>
      <c r="AMY13" s="178"/>
      <c r="AMZ13" s="178"/>
      <c r="ANA13" s="178"/>
      <c r="ANB13" s="178"/>
      <c r="ANC13" s="178"/>
      <c r="AND13" s="178"/>
      <c r="ANE13" s="178"/>
      <c r="ANF13" s="178"/>
      <c r="ANG13" s="178"/>
      <c r="ANH13" s="178"/>
      <c r="ANI13" s="178"/>
      <c r="ANJ13" s="178"/>
      <c r="ANK13" s="178"/>
      <c r="ANL13" s="178"/>
      <c r="ANM13" s="178"/>
      <c r="ANN13" s="178"/>
      <c r="ANO13" s="178"/>
      <c r="ANP13" s="178"/>
      <c r="ANQ13" s="178"/>
      <c r="ANR13" s="178"/>
      <c r="ANS13" s="178"/>
      <c r="ANT13" s="178"/>
      <c r="ANU13" s="178"/>
      <c r="ANV13" s="178"/>
      <c r="ANW13" s="178"/>
      <c r="ANX13" s="178"/>
      <c r="ANY13" s="178"/>
      <c r="ANZ13" s="178"/>
      <c r="AOA13" s="178"/>
      <c r="AOB13" s="178"/>
      <c r="AOC13" s="178"/>
      <c r="AOD13" s="178"/>
      <c r="AOE13" s="178"/>
      <c r="AOF13" s="178"/>
      <c r="AOG13" s="178"/>
      <c r="AOH13" s="178"/>
      <c r="AOI13" s="178"/>
      <c r="AOJ13" s="178"/>
      <c r="AOK13" s="178"/>
      <c r="AOL13" s="178"/>
      <c r="AOM13" s="178"/>
      <c r="AON13" s="178"/>
      <c r="AOO13" s="178"/>
      <c r="AOP13" s="178"/>
      <c r="AOQ13" s="178"/>
      <c r="AOR13" s="178"/>
      <c r="AOS13" s="178"/>
      <c r="AOT13" s="178"/>
      <c r="AOU13" s="178"/>
      <c r="AOV13" s="178"/>
      <c r="AOW13" s="178"/>
      <c r="AOX13" s="178"/>
      <c r="AOY13" s="178"/>
      <c r="AOZ13" s="178"/>
      <c r="APA13" s="178"/>
      <c r="APB13" s="178"/>
      <c r="APC13" s="178"/>
      <c r="APD13" s="178"/>
      <c r="APE13" s="178"/>
      <c r="APF13" s="178"/>
      <c r="APG13" s="178"/>
      <c r="APH13" s="178"/>
      <c r="API13" s="178"/>
      <c r="APJ13" s="178"/>
      <c r="APK13" s="178"/>
      <c r="APL13" s="178"/>
      <c r="APM13" s="178"/>
      <c r="APN13" s="178"/>
      <c r="APO13" s="178"/>
      <c r="APP13" s="178"/>
      <c r="APQ13" s="178"/>
      <c r="APR13" s="178"/>
      <c r="APS13" s="178"/>
      <c r="APT13" s="178"/>
      <c r="APU13" s="178"/>
      <c r="APV13" s="178"/>
      <c r="APW13" s="178"/>
      <c r="APX13" s="178"/>
      <c r="APY13" s="178"/>
      <c r="APZ13" s="178"/>
      <c r="AQA13" s="178"/>
      <c r="AQB13" s="178"/>
      <c r="AQC13" s="178"/>
      <c r="AQD13" s="178"/>
      <c r="AQE13" s="178"/>
      <c r="AQF13" s="178"/>
      <c r="AQG13" s="178"/>
      <c r="AQH13" s="178"/>
    </row>
    <row r="14" spans="1:1126" s="235" customFormat="1" ht="27" customHeight="1" x14ac:dyDescent="0.3">
      <c r="A14" s="27" t="s">
        <v>42</v>
      </c>
      <c r="B14" s="256"/>
      <c r="C14" s="256" t="str">
        <f>IF(AND(C12=3,B12&lt;3),"Closure-Wage",IF(OR(B13="Closure-Wage",B13="x"),"x",""))</f>
        <v/>
      </c>
      <c r="D14" s="256"/>
      <c r="E14" s="256"/>
      <c r="F14" s="256"/>
      <c r="G14" s="256"/>
      <c r="H14" s="256"/>
      <c r="I14" s="256"/>
      <c r="J14" s="256"/>
      <c r="K14" s="256"/>
      <c r="L14" s="256"/>
      <c r="M14" s="256"/>
      <c r="N14" s="233"/>
      <c r="O14" s="256"/>
      <c r="P14" s="256"/>
      <c r="Q14" s="256"/>
      <c r="R14" s="256"/>
      <c r="S14" s="256"/>
      <c r="T14" s="256"/>
      <c r="U14" s="256"/>
      <c r="V14" s="256"/>
      <c r="W14" s="256"/>
      <c r="X14" s="256"/>
      <c r="Y14" s="256"/>
      <c r="Z14" s="256"/>
      <c r="AA14" s="5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c r="CJ14" s="178"/>
      <c r="CK14" s="178"/>
      <c r="CL14" s="178"/>
      <c r="CM14" s="178"/>
      <c r="CN14" s="178"/>
      <c r="CO14" s="178"/>
      <c r="CP14" s="178"/>
      <c r="CQ14" s="178"/>
      <c r="CR14" s="178"/>
      <c r="CS14" s="178"/>
      <c r="CT14" s="178"/>
      <c r="CU14" s="178"/>
      <c r="CV14" s="178"/>
      <c r="CW14" s="178"/>
      <c r="CX14" s="178"/>
      <c r="CY14" s="178"/>
      <c r="CZ14" s="178"/>
      <c r="DA14" s="178"/>
      <c r="DB14" s="178"/>
      <c r="DC14" s="178"/>
      <c r="DD14" s="178"/>
      <c r="DE14" s="178"/>
      <c r="DF14" s="178"/>
      <c r="DG14" s="178"/>
      <c r="DH14" s="178"/>
      <c r="DI14" s="178"/>
      <c r="DJ14" s="178"/>
      <c r="DK14" s="178"/>
      <c r="DL14" s="178"/>
      <c r="DM14" s="178"/>
      <c r="DN14" s="178"/>
      <c r="DO14" s="178"/>
      <c r="DP14" s="178"/>
      <c r="DQ14" s="178"/>
      <c r="DR14" s="178"/>
      <c r="DS14" s="178"/>
      <c r="DT14" s="178"/>
      <c r="DU14" s="178"/>
      <c r="DV14" s="178"/>
      <c r="DW14" s="178"/>
      <c r="DX14" s="178"/>
      <c r="DY14" s="178"/>
      <c r="DZ14" s="178"/>
      <c r="EA14" s="178"/>
      <c r="EB14" s="178"/>
      <c r="EC14" s="178"/>
      <c r="ED14" s="178"/>
      <c r="EE14" s="178"/>
      <c r="EF14" s="178"/>
      <c r="EG14" s="178"/>
      <c r="EH14" s="178"/>
      <c r="EI14" s="178"/>
      <c r="EJ14" s="178"/>
      <c r="EK14" s="178"/>
      <c r="EL14" s="178"/>
      <c r="EM14" s="178"/>
      <c r="EN14" s="178"/>
      <c r="EO14" s="178"/>
      <c r="EP14" s="178"/>
      <c r="EQ14" s="178"/>
      <c r="ER14" s="178"/>
      <c r="ES14" s="178"/>
      <c r="ET14" s="178"/>
      <c r="EU14" s="178"/>
      <c r="EV14" s="178"/>
      <c r="EW14" s="178"/>
      <c r="EX14" s="178"/>
      <c r="EY14" s="178"/>
      <c r="EZ14" s="178"/>
      <c r="FA14" s="178"/>
      <c r="FB14" s="178"/>
      <c r="FC14" s="178"/>
      <c r="FD14" s="178"/>
      <c r="FE14" s="178"/>
      <c r="FF14" s="178"/>
      <c r="FG14" s="178"/>
      <c r="FH14" s="178"/>
      <c r="FI14" s="178"/>
      <c r="FJ14" s="178"/>
      <c r="FK14" s="178"/>
      <c r="FL14" s="178"/>
      <c r="FM14" s="178"/>
      <c r="FN14" s="178"/>
      <c r="FO14" s="178"/>
      <c r="FP14" s="178"/>
      <c r="FQ14" s="178"/>
      <c r="FR14" s="178"/>
      <c r="FS14" s="178"/>
      <c r="FT14" s="178"/>
      <c r="FU14" s="178"/>
      <c r="FV14" s="178"/>
      <c r="FW14" s="178"/>
      <c r="FX14" s="178"/>
      <c r="FY14" s="178"/>
      <c r="FZ14" s="178"/>
      <c r="GA14" s="178"/>
      <c r="GB14" s="178"/>
      <c r="GC14" s="178"/>
      <c r="GD14" s="178"/>
      <c r="GE14" s="178"/>
      <c r="GF14" s="178"/>
      <c r="GG14" s="178"/>
      <c r="GH14" s="178"/>
      <c r="GI14" s="178"/>
      <c r="GJ14" s="178"/>
      <c r="GK14" s="178"/>
      <c r="GL14" s="178"/>
      <c r="GM14" s="178"/>
      <c r="GN14" s="178"/>
      <c r="GO14" s="178"/>
      <c r="GP14" s="178"/>
      <c r="GQ14" s="178"/>
      <c r="GR14" s="178"/>
      <c r="GS14" s="178"/>
      <c r="GT14" s="178"/>
      <c r="GU14" s="178"/>
      <c r="GV14" s="178"/>
      <c r="GW14" s="178"/>
      <c r="GX14" s="178"/>
      <c r="GY14" s="178"/>
      <c r="GZ14" s="178"/>
      <c r="HA14" s="178"/>
      <c r="HB14" s="178"/>
      <c r="HC14" s="178"/>
      <c r="HD14" s="178"/>
      <c r="HE14" s="178"/>
      <c r="HF14" s="178"/>
      <c r="HG14" s="178"/>
      <c r="HH14" s="178"/>
      <c r="HI14" s="178"/>
      <c r="HJ14" s="178"/>
      <c r="HK14" s="178"/>
      <c r="HL14" s="178"/>
      <c r="HM14" s="178"/>
      <c r="HN14" s="178"/>
      <c r="HO14" s="178"/>
      <c r="HP14" s="178"/>
      <c r="HQ14" s="178"/>
      <c r="HR14" s="178"/>
      <c r="HS14" s="178"/>
      <c r="HT14" s="178"/>
      <c r="HU14" s="178"/>
      <c r="HV14" s="178"/>
      <c r="HW14" s="178"/>
      <c r="HX14" s="178"/>
      <c r="HY14" s="178"/>
      <c r="HZ14" s="178"/>
      <c r="IA14" s="178"/>
      <c r="IB14" s="178"/>
      <c r="IC14" s="178"/>
      <c r="ID14" s="178"/>
      <c r="IE14" s="178"/>
      <c r="IF14" s="178"/>
      <c r="IG14" s="178"/>
      <c r="IH14" s="178"/>
      <c r="II14" s="178"/>
      <c r="IJ14" s="178"/>
      <c r="IK14" s="178"/>
      <c r="IL14" s="178"/>
      <c r="IM14" s="178"/>
      <c r="IN14" s="178"/>
      <c r="IO14" s="178"/>
      <c r="IP14" s="178"/>
      <c r="IQ14" s="178"/>
      <c r="IR14" s="178"/>
      <c r="IS14" s="178"/>
      <c r="IT14" s="178"/>
      <c r="IU14" s="178"/>
      <c r="IV14" s="178"/>
      <c r="IW14" s="178"/>
      <c r="IX14" s="178"/>
      <c r="IY14" s="178"/>
      <c r="IZ14" s="178"/>
      <c r="JA14" s="178"/>
      <c r="JB14" s="178"/>
      <c r="JC14" s="178"/>
      <c r="JD14" s="178"/>
      <c r="JE14" s="178"/>
      <c r="JF14" s="178"/>
      <c r="JG14" s="178"/>
      <c r="JH14" s="178"/>
      <c r="JI14" s="178"/>
      <c r="JJ14" s="178"/>
      <c r="JK14" s="178"/>
      <c r="JL14" s="178"/>
      <c r="JM14" s="178"/>
      <c r="JN14" s="178"/>
      <c r="JO14" s="178"/>
      <c r="JP14" s="178"/>
      <c r="JQ14" s="178"/>
      <c r="JR14" s="178"/>
      <c r="JS14" s="178"/>
      <c r="JT14" s="178"/>
      <c r="JU14" s="178"/>
      <c r="JV14" s="178"/>
      <c r="JW14" s="178"/>
      <c r="JX14" s="178"/>
      <c r="JY14" s="178"/>
      <c r="JZ14" s="178"/>
      <c r="KA14" s="178"/>
      <c r="KB14" s="178"/>
      <c r="KC14" s="178"/>
      <c r="KD14" s="178"/>
      <c r="KE14" s="178"/>
      <c r="KF14" s="178"/>
      <c r="KG14" s="178"/>
      <c r="KH14" s="178"/>
      <c r="KI14" s="178"/>
      <c r="KJ14" s="178"/>
      <c r="KK14" s="178"/>
      <c r="KL14" s="178"/>
      <c r="KM14" s="178"/>
      <c r="KN14" s="178"/>
      <c r="KO14" s="178"/>
      <c r="KP14" s="178"/>
      <c r="KQ14" s="178"/>
      <c r="KR14" s="178"/>
      <c r="KS14" s="178"/>
      <c r="KT14" s="178"/>
      <c r="KU14" s="178"/>
      <c r="KV14" s="178"/>
      <c r="KW14" s="178"/>
      <c r="KX14" s="178"/>
      <c r="KY14" s="178"/>
      <c r="KZ14" s="178"/>
      <c r="LA14" s="178"/>
      <c r="LB14" s="178"/>
      <c r="LC14" s="178"/>
      <c r="LD14" s="178"/>
      <c r="LE14" s="178"/>
      <c r="LF14" s="178"/>
      <c r="LG14" s="178"/>
      <c r="LH14" s="178"/>
      <c r="LI14" s="178"/>
      <c r="LJ14" s="178"/>
      <c r="LK14" s="178"/>
      <c r="LL14" s="178"/>
      <c r="LM14" s="178"/>
      <c r="LN14" s="178"/>
      <c r="LO14" s="178"/>
      <c r="LP14" s="178"/>
      <c r="LQ14" s="178"/>
      <c r="LR14" s="178"/>
      <c r="LS14" s="178"/>
      <c r="LT14" s="178"/>
      <c r="LU14" s="178"/>
      <c r="LV14" s="178"/>
      <c r="LW14" s="178"/>
      <c r="LX14" s="178"/>
      <c r="LY14" s="178"/>
      <c r="LZ14" s="178"/>
      <c r="MA14" s="178"/>
      <c r="MB14" s="178"/>
      <c r="MC14" s="178"/>
      <c r="MD14" s="178"/>
      <c r="ME14" s="178"/>
      <c r="MF14" s="178"/>
      <c r="MG14" s="178"/>
      <c r="MH14" s="178"/>
      <c r="MI14" s="178"/>
      <c r="MJ14" s="178"/>
      <c r="MK14" s="178"/>
      <c r="ML14" s="178"/>
      <c r="MM14" s="178"/>
      <c r="MN14" s="178"/>
      <c r="MO14" s="178"/>
      <c r="MP14" s="178"/>
      <c r="MQ14" s="178"/>
      <c r="MR14" s="178"/>
      <c r="MS14" s="178"/>
      <c r="MT14" s="178"/>
      <c r="MU14" s="178"/>
      <c r="MV14" s="178"/>
      <c r="MW14" s="178"/>
      <c r="MX14" s="178"/>
      <c r="MY14" s="178"/>
      <c r="MZ14" s="178"/>
      <c r="NA14" s="178"/>
      <c r="NB14" s="178"/>
      <c r="NC14" s="178"/>
      <c r="ND14" s="178"/>
      <c r="NE14" s="178"/>
      <c r="NF14" s="178"/>
      <c r="NG14" s="178"/>
      <c r="NH14" s="178"/>
      <c r="NI14" s="178"/>
      <c r="NJ14" s="178"/>
      <c r="NK14" s="178"/>
      <c r="NL14" s="178"/>
      <c r="NM14" s="178"/>
      <c r="NN14" s="178"/>
      <c r="NO14" s="178"/>
      <c r="NP14" s="178"/>
      <c r="NQ14" s="178"/>
      <c r="NR14" s="178"/>
      <c r="NS14" s="178"/>
      <c r="NT14" s="178"/>
      <c r="NU14" s="178"/>
      <c r="NV14" s="178"/>
      <c r="NW14" s="178"/>
      <c r="NX14" s="178"/>
      <c r="NY14" s="178"/>
      <c r="NZ14" s="178"/>
      <c r="OA14" s="178"/>
      <c r="OB14" s="178"/>
      <c r="OC14" s="178"/>
      <c r="OD14" s="178"/>
      <c r="OE14" s="178"/>
      <c r="OF14" s="178"/>
      <c r="OG14" s="178"/>
      <c r="OH14" s="178"/>
      <c r="OI14" s="178"/>
      <c r="OJ14" s="178"/>
      <c r="OK14" s="178"/>
      <c r="OL14" s="178"/>
      <c r="OM14" s="178"/>
      <c r="ON14" s="178"/>
      <c r="OO14" s="178"/>
      <c r="OP14" s="178"/>
      <c r="OQ14" s="178"/>
      <c r="OR14" s="178"/>
      <c r="OS14" s="178"/>
      <c r="OT14" s="178"/>
      <c r="OU14" s="178"/>
      <c r="OV14" s="178"/>
      <c r="OW14" s="178"/>
      <c r="OX14" s="178"/>
      <c r="OY14" s="178"/>
      <c r="OZ14" s="178"/>
      <c r="PA14" s="178"/>
      <c r="PB14" s="178"/>
      <c r="PC14" s="178"/>
      <c r="PD14" s="178"/>
      <c r="PE14" s="178"/>
      <c r="PF14" s="178"/>
      <c r="PG14" s="178"/>
      <c r="PH14" s="178"/>
      <c r="PI14" s="178"/>
      <c r="PJ14" s="178"/>
      <c r="PK14" s="178"/>
      <c r="PL14" s="178"/>
      <c r="PM14" s="178"/>
      <c r="PN14" s="178"/>
      <c r="PO14" s="178"/>
      <c r="PP14" s="178"/>
      <c r="PQ14" s="178"/>
      <c r="PR14" s="178"/>
      <c r="PS14" s="178"/>
      <c r="PT14" s="178"/>
      <c r="PU14" s="178"/>
      <c r="PV14" s="178"/>
      <c r="PW14" s="178"/>
      <c r="PX14" s="178"/>
      <c r="PY14" s="178"/>
      <c r="PZ14" s="178"/>
      <c r="QA14" s="178"/>
      <c r="QB14" s="178"/>
      <c r="QC14" s="178"/>
      <c r="QD14" s="178"/>
      <c r="QE14" s="178"/>
      <c r="QF14" s="178"/>
      <c r="QG14" s="178"/>
      <c r="QH14" s="178"/>
      <c r="QI14" s="178"/>
      <c r="QJ14" s="178"/>
      <c r="QK14" s="178"/>
      <c r="QL14" s="178"/>
      <c r="QM14" s="178"/>
      <c r="QN14" s="178"/>
      <c r="QO14" s="178"/>
      <c r="QP14" s="178"/>
      <c r="QQ14" s="178"/>
      <c r="QR14" s="178"/>
      <c r="QS14" s="178"/>
      <c r="QT14" s="178"/>
      <c r="QU14" s="178"/>
      <c r="QV14" s="178"/>
      <c r="QW14" s="178"/>
      <c r="QX14" s="178"/>
      <c r="QY14" s="178"/>
      <c r="QZ14" s="178"/>
      <c r="RA14" s="178"/>
      <c r="RB14" s="178"/>
      <c r="RC14" s="178"/>
      <c r="RD14" s="178"/>
      <c r="RE14" s="178"/>
      <c r="RF14" s="178"/>
      <c r="RG14" s="178"/>
      <c r="RH14" s="178"/>
      <c r="RI14" s="178"/>
      <c r="RJ14" s="178"/>
      <c r="RK14" s="178"/>
      <c r="RL14" s="178"/>
      <c r="RM14" s="178"/>
      <c r="RN14" s="178"/>
      <c r="RO14" s="178"/>
      <c r="RP14" s="178"/>
      <c r="RQ14" s="178"/>
      <c r="RR14" s="178"/>
      <c r="RS14" s="178"/>
      <c r="RT14" s="178"/>
      <c r="RU14" s="178"/>
      <c r="RV14" s="178"/>
      <c r="RW14" s="178"/>
      <c r="RX14" s="178"/>
      <c r="RY14" s="178"/>
      <c r="RZ14" s="178"/>
      <c r="SA14" s="178"/>
      <c r="SB14" s="178"/>
      <c r="SC14" s="178"/>
      <c r="SD14" s="178"/>
      <c r="SE14" s="178"/>
      <c r="SF14" s="178"/>
      <c r="SG14" s="178"/>
      <c r="SH14" s="178"/>
      <c r="SI14" s="178"/>
      <c r="SJ14" s="178"/>
      <c r="SK14" s="178"/>
      <c r="SL14" s="178"/>
      <c r="SM14" s="178"/>
      <c r="SN14" s="178"/>
      <c r="SO14" s="178"/>
      <c r="SP14" s="178"/>
      <c r="SQ14" s="178"/>
      <c r="SR14" s="178"/>
      <c r="SS14" s="178"/>
      <c r="ST14" s="178"/>
      <c r="SU14" s="178"/>
      <c r="SV14" s="178"/>
      <c r="SW14" s="178"/>
      <c r="SX14" s="178"/>
      <c r="SY14" s="178"/>
      <c r="SZ14" s="178"/>
      <c r="TA14" s="178"/>
      <c r="TB14" s="178"/>
      <c r="TC14" s="178"/>
      <c r="TD14" s="178"/>
      <c r="TE14" s="178"/>
      <c r="TF14" s="178"/>
      <c r="TG14" s="178"/>
      <c r="TH14" s="178"/>
      <c r="TI14" s="178"/>
      <c r="TJ14" s="178"/>
      <c r="TK14" s="178"/>
      <c r="TL14" s="178"/>
      <c r="TM14" s="178"/>
      <c r="TN14" s="178"/>
      <c r="TO14" s="178"/>
      <c r="TP14" s="178"/>
      <c r="TQ14" s="178"/>
      <c r="TR14" s="178"/>
      <c r="TS14" s="178"/>
      <c r="TT14" s="178"/>
      <c r="TU14" s="178"/>
      <c r="TV14" s="178"/>
      <c r="TW14" s="178"/>
      <c r="TX14" s="178"/>
      <c r="TY14" s="178"/>
      <c r="TZ14" s="178"/>
      <c r="UA14" s="178"/>
      <c r="UB14" s="178"/>
      <c r="UC14" s="178"/>
      <c r="UD14" s="178"/>
      <c r="UE14" s="178"/>
      <c r="UF14" s="178"/>
      <c r="UG14" s="178"/>
      <c r="UH14" s="178"/>
      <c r="UI14" s="178"/>
      <c r="UJ14" s="178"/>
      <c r="UK14" s="178"/>
      <c r="UL14" s="178"/>
      <c r="UM14" s="178"/>
      <c r="UN14" s="178"/>
      <c r="UO14" s="178"/>
      <c r="UP14" s="178"/>
      <c r="UQ14" s="178"/>
      <c r="UR14" s="178"/>
      <c r="US14" s="178"/>
      <c r="UT14" s="178"/>
      <c r="UU14" s="178"/>
      <c r="UV14" s="178"/>
      <c r="UW14" s="178"/>
      <c r="UX14" s="178"/>
      <c r="UY14" s="178"/>
      <c r="UZ14" s="178"/>
      <c r="VA14" s="178"/>
      <c r="VB14" s="178"/>
      <c r="VC14" s="178"/>
      <c r="VD14" s="178"/>
      <c r="VE14" s="178"/>
      <c r="VF14" s="178"/>
      <c r="VG14" s="178"/>
      <c r="VH14" s="178"/>
      <c r="VI14" s="178"/>
      <c r="VJ14" s="178"/>
      <c r="VK14" s="178"/>
      <c r="VL14" s="178"/>
      <c r="VM14" s="178"/>
      <c r="VN14" s="178"/>
      <c r="VO14" s="178"/>
      <c r="VP14" s="178"/>
      <c r="VQ14" s="178"/>
      <c r="VR14" s="178"/>
      <c r="VS14" s="178"/>
      <c r="VT14" s="178"/>
      <c r="VU14" s="178"/>
      <c r="VV14" s="178"/>
      <c r="VW14" s="178"/>
      <c r="VX14" s="178"/>
      <c r="VY14" s="178"/>
      <c r="VZ14" s="178"/>
      <c r="WA14" s="178"/>
      <c r="WB14" s="178"/>
      <c r="WC14" s="178"/>
      <c r="WD14" s="178"/>
      <c r="WE14" s="178"/>
      <c r="WF14" s="178"/>
      <c r="WG14" s="178"/>
      <c r="WH14" s="178"/>
      <c r="WI14" s="178"/>
      <c r="WJ14" s="178"/>
      <c r="WK14" s="178"/>
      <c r="WL14" s="178"/>
      <c r="WM14" s="178"/>
      <c r="WN14" s="178"/>
      <c r="WO14" s="178"/>
      <c r="WP14" s="178"/>
      <c r="WQ14" s="178"/>
      <c r="WR14" s="178"/>
      <c r="WS14" s="178"/>
      <c r="WT14" s="178"/>
      <c r="WU14" s="178"/>
      <c r="WV14" s="178"/>
      <c r="WW14" s="178"/>
      <c r="WX14" s="178"/>
      <c r="WY14" s="178"/>
      <c r="WZ14" s="178"/>
      <c r="XA14" s="178"/>
      <c r="XB14" s="178"/>
      <c r="XC14" s="178"/>
      <c r="XD14" s="178"/>
      <c r="XE14" s="178"/>
      <c r="XF14" s="178"/>
      <c r="XG14" s="178"/>
      <c r="XH14" s="178"/>
      <c r="XI14" s="178"/>
      <c r="XJ14" s="178"/>
      <c r="XK14" s="178"/>
      <c r="XL14" s="178"/>
      <c r="XM14" s="178"/>
      <c r="XN14" s="178"/>
      <c r="XO14" s="178"/>
      <c r="XP14" s="178"/>
      <c r="XQ14" s="178"/>
      <c r="XR14" s="178"/>
      <c r="XS14" s="178"/>
      <c r="XT14" s="178"/>
      <c r="XU14" s="178"/>
      <c r="XV14" s="178"/>
      <c r="XW14" s="178"/>
      <c r="XX14" s="178"/>
      <c r="XY14" s="178"/>
      <c r="XZ14" s="178"/>
      <c r="YA14" s="178"/>
      <c r="YB14" s="178"/>
      <c r="YC14" s="178"/>
      <c r="YD14" s="178"/>
      <c r="YE14" s="178"/>
      <c r="YF14" s="178"/>
      <c r="YG14" s="178"/>
      <c r="YH14" s="178"/>
      <c r="YI14" s="178"/>
      <c r="YJ14" s="178"/>
      <c r="YK14" s="178"/>
      <c r="YL14" s="178"/>
      <c r="YM14" s="178"/>
      <c r="YN14" s="178"/>
      <c r="YO14" s="178"/>
      <c r="YP14" s="178"/>
      <c r="YQ14" s="178"/>
      <c r="YR14" s="178"/>
      <c r="YS14" s="178"/>
      <c r="YT14" s="178"/>
      <c r="YU14" s="178"/>
      <c r="YV14" s="178"/>
      <c r="YW14" s="178"/>
      <c r="YX14" s="178"/>
      <c r="YY14" s="178"/>
      <c r="YZ14" s="178"/>
      <c r="ZA14" s="178"/>
      <c r="ZB14" s="178"/>
      <c r="ZC14" s="178"/>
      <c r="ZD14" s="178"/>
      <c r="ZE14" s="178"/>
      <c r="ZF14" s="178"/>
      <c r="ZG14" s="178"/>
      <c r="ZH14" s="178"/>
      <c r="ZI14" s="178"/>
      <c r="ZJ14" s="178"/>
      <c r="ZK14" s="178"/>
      <c r="ZL14" s="178"/>
      <c r="ZM14" s="178"/>
      <c r="ZN14" s="178"/>
      <c r="ZO14" s="178"/>
      <c r="ZP14" s="178"/>
      <c r="ZQ14" s="178"/>
      <c r="ZR14" s="178"/>
      <c r="ZS14" s="178"/>
      <c r="ZT14" s="178"/>
      <c r="ZU14" s="178"/>
      <c r="ZV14" s="178"/>
      <c r="ZW14" s="178"/>
      <c r="ZX14" s="178"/>
      <c r="ZY14" s="178"/>
      <c r="ZZ14" s="178"/>
      <c r="AAA14" s="178"/>
      <c r="AAB14" s="178"/>
      <c r="AAC14" s="178"/>
      <c r="AAD14" s="178"/>
      <c r="AAE14" s="178"/>
      <c r="AAF14" s="178"/>
      <c r="AAG14" s="178"/>
      <c r="AAH14" s="178"/>
      <c r="AAI14" s="178"/>
      <c r="AAJ14" s="178"/>
      <c r="AAK14" s="178"/>
      <c r="AAL14" s="178"/>
      <c r="AAM14" s="178"/>
      <c r="AAN14" s="178"/>
      <c r="AAO14" s="178"/>
      <c r="AAP14" s="178"/>
      <c r="AAQ14" s="178"/>
      <c r="AAR14" s="178"/>
      <c r="AAS14" s="178"/>
      <c r="AAT14" s="178"/>
      <c r="AAU14" s="178"/>
      <c r="AAV14" s="178"/>
      <c r="AAW14" s="178"/>
      <c r="AAX14" s="178"/>
      <c r="AAY14" s="178"/>
      <c r="AAZ14" s="178"/>
      <c r="ABA14" s="178"/>
      <c r="ABB14" s="178"/>
      <c r="ABC14" s="178"/>
      <c r="ABD14" s="178"/>
      <c r="ABE14" s="178"/>
      <c r="ABF14" s="178"/>
      <c r="ABG14" s="178"/>
      <c r="ABH14" s="178"/>
      <c r="ABI14" s="178"/>
      <c r="ABJ14" s="178"/>
      <c r="ABK14" s="178"/>
      <c r="ABL14" s="178"/>
      <c r="ABM14" s="178"/>
      <c r="ABN14" s="178"/>
      <c r="ABO14" s="178"/>
      <c r="ABP14" s="178"/>
      <c r="ABQ14" s="178"/>
      <c r="ABR14" s="178"/>
      <c r="ABS14" s="178"/>
      <c r="ABT14" s="178"/>
      <c r="ABU14" s="178"/>
      <c r="ABV14" s="178"/>
      <c r="ABW14" s="178"/>
      <c r="ABX14" s="178"/>
      <c r="ABY14" s="178"/>
      <c r="ABZ14" s="178"/>
      <c r="ACA14" s="178"/>
      <c r="ACB14" s="178"/>
      <c r="ACC14" s="178"/>
      <c r="ACD14" s="178"/>
      <c r="ACE14" s="178"/>
      <c r="ACF14" s="178"/>
      <c r="ACG14" s="178"/>
      <c r="ACH14" s="178"/>
      <c r="ACI14" s="178"/>
      <c r="ACJ14" s="178"/>
      <c r="ACK14" s="178"/>
      <c r="ACL14" s="178"/>
      <c r="ACM14" s="178"/>
      <c r="ACN14" s="178"/>
      <c r="ACO14" s="178"/>
      <c r="ACP14" s="178"/>
      <c r="ACQ14" s="178"/>
      <c r="ACR14" s="178"/>
      <c r="ACS14" s="178"/>
      <c r="ACT14" s="178"/>
      <c r="ACU14" s="178"/>
      <c r="ACV14" s="178"/>
      <c r="ACW14" s="178"/>
      <c r="ACX14" s="178"/>
      <c r="ACY14" s="178"/>
      <c r="ACZ14" s="178"/>
      <c r="ADA14" s="178"/>
      <c r="ADB14" s="178"/>
      <c r="ADC14" s="178"/>
      <c r="ADD14" s="178"/>
      <c r="ADE14" s="178"/>
      <c r="ADF14" s="178"/>
      <c r="ADG14" s="178"/>
      <c r="ADH14" s="178"/>
      <c r="ADI14" s="178"/>
      <c r="ADJ14" s="178"/>
      <c r="ADK14" s="178"/>
      <c r="ADL14" s="178"/>
      <c r="ADM14" s="178"/>
      <c r="ADN14" s="178"/>
      <c r="ADO14" s="178"/>
      <c r="ADP14" s="178"/>
      <c r="ADQ14" s="178"/>
      <c r="ADR14" s="178"/>
      <c r="ADS14" s="178"/>
      <c r="ADT14" s="178"/>
      <c r="ADU14" s="178"/>
      <c r="ADV14" s="178"/>
      <c r="ADW14" s="178"/>
      <c r="ADX14" s="178"/>
      <c r="ADY14" s="178"/>
      <c r="ADZ14" s="178"/>
      <c r="AEA14" s="178"/>
      <c r="AEB14" s="178"/>
      <c r="AEC14" s="178"/>
      <c r="AED14" s="178"/>
      <c r="AEE14" s="178"/>
      <c r="AEF14" s="178"/>
      <c r="AEG14" s="178"/>
      <c r="AEH14" s="178"/>
      <c r="AEI14" s="178"/>
      <c r="AEJ14" s="178"/>
      <c r="AEK14" s="178"/>
      <c r="AEL14" s="178"/>
      <c r="AEM14" s="178"/>
      <c r="AEN14" s="178"/>
      <c r="AEO14" s="178"/>
      <c r="AEP14" s="178"/>
      <c r="AEQ14" s="178"/>
      <c r="AER14" s="178"/>
      <c r="AES14" s="178"/>
      <c r="AET14" s="178"/>
      <c r="AEU14" s="178"/>
      <c r="AEV14" s="178"/>
      <c r="AEW14" s="178"/>
      <c r="AEX14" s="178"/>
      <c r="AEY14" s="178"/>
      <c r="AEZ14" s="178"/>
      <c r="AFA14" s="178"/>
      <c r="AFB14" s="178"/>
      <c r="AFC14" s="178"/>
      <c r="AFD14" s="178"/>
      <c r="AFE14" s="178"/>
      <c r="AFF14" s="178"/>
      <c r="AFG14" s="178"/>
      <c r="AFH14" s="178"/>
      <c r="AFI14" s="178"/>
      <c r="AFJ14" s="178"/>
      <c r="AFK14" s="178"/>
      <c r="AFL14" s="178"/>
      <c r="AFM14" s="178"/>
      <c r="AFN14" s="178"/>
      <c r="AFO14" s="178"/>
      <c r="AFP14" s="178"/>
      <c r="AFQ14" s="178"/>
      <c r="AFR14" s="178"/>
      <c r="AFS14" s="178"/>
      <c r="AFT14" s="178"/>
      <c r="AFU14" s="178"/>
      <c r="AFV14" s="178"/>
      <c r="AFW14" s="178"/>
      <c r="AFX14" s="178"/>
      <c r="AFY14" s="178"/>
      <c r="AFZ14" s="178"/>
      <c r="AGA14" s="178"/>
      <c r="AGB14" s="178"/>
      <c r="AGC14" s="178"/>
      <c r="AGD14" s="178"/>
      <c r="AGE14" s="178"/>
      <c r="AGF14" s="178"/>
      <c r="AGG14" s="178"/>
      <c r="AGH14" s="178"/>
      <c r="AGI14" s="178"/>
      <c r="AGJ14" s="178"/>
      <c r="AGK14" s="178"/>
      <c r="AGL14" s="178"/>
      <c r="AGM14" s="178"/>
      <c r="AGN14" s="178"/>
      <c r="AGO14" s="178"/>
      <c r="AGP14" s="178"/>
      <c r="AGQ14" s="178"/>
      <c r="AGR14" s="178"/>
      <c r="AGS14" s="178"/>
      <c r="AGT14" s="178"/>
      <c r="AGU14" s="178"/>
      <c r="AGV14" s="178"/>
      <c r="AGW14" s="178"/>
      <c r="AGX14" s="178"/>
      <c r="AGY14" s="178"/>
      <c r="AGZ14" s="178"/>
      <c r="AHA14" s="178"/>
      <c r="AHB14" s="178"/>
      <c r="AHC14" s="178"/>
      <c r="AHD14" s="178"/>
      <c r="AHE14" s="178"/>
      <c r="AHF14" s="178"/>
      <c r="AHG14" s="178"/>
      <c r="AHH14" s="178"/>
      <c r="AHI14" s="178"/>
      <c r="AHJ14" s="178"/>
      <c r="AHK14" s="178"/>
      <c r="AHL14" s="178"/>
      <c r="AHM14" s="178"/>
      <c r="AHN14" s="178"/>
      <c r="AHO14" s="178"/>
      <c r="AHP14" s="178"/>
      <c r="AHQ14" s="178"/>
      <c r="AHR14" s="178"/>
      <c r="AHS14" s="178"/>
      <c r="AHT14" s="178"/>
      <c r="AHU14" s="178"/>
      <c r="AHV14" s="178"/>
      <c r="AHW14" s="178"/>
      <c r="AHX14" s="178"/>
      <c r="AHY14" s="178"/>
      <c r="AHZ14" s="178"/>
      <c r="AIA14" s="178"/>
      <c r="AIB14" s="178"/>
      <c r="AIC14" s="178"/>
      <c r="AID14" s="178"/>
      <c r="AIE14" s="178"/>
      <c r="AIF14" s="178"/>
      <c r="AIG14" s="178"/>
      <c r="AIH14" s="178"/>
      <c r="AII14" s="178"/>
      <c r="AIJ14" s="178"/>
      <c r="AIK14" s="178"/>
      <c r="AIL14" s="178"/>
      <c r="AIM14" s="178"/>
      <c r="AIN14" s="178"/>
      <c r="AIO14" s="178"/>
      <c r="AIP14" s="178"/>
      <c r="AIQ14" s="178"/>
      <c r="AIR14" s="178"/>
      <c r="AIS14" s="178"/>
      <c r="AIT14" s="178"/>
      <c r="AIU14" s="178"/>
      <c r="AIV14" s="178"/>
      <c r="AIW14" s="178"/>
      <c r="AIX14" s="178"/>
      <c r="AIY14" s="178"/>
      <c r="AIZ14" s="178"/>
      <c r="AJA14" s="178"/>
      <c r="AJB14" s="178"/>
      <c r="AJC14" s="178"/>
      <c r="AJD14" s="178"/>
      <c r="AJE14" s="178"/>
      <c r="AJF14" s="178"/>
      <c r="AJG14" s="178"/>
      <c r="AJH14" s="178"/>
      <c r="AJI14" s="178"/>
      <c r="AJJ14" s="178"/>
      <c r="AJK14" s="178"/>
      <c r="AJL14" s="178"/>
      <c r="AJM14" s="178"/>
      <c r="AJN14" s="178"/>
      <c r="AJO14" s="178"/>
      <c r="AJP14" s="178"/>
      <c r="AJQ14" s="178"/>
      <c r="AJR14" s="178"/>
      <c r="AJS14" s="178"/>
      <c r="AJT14" s="178"/>
      <c r="AJU14" s="178"/>
      <c r="AJV14" s="178"/>
      <c r="AJW14" s="178"/>
      <c r="AJX14" s="178"/>
      <c r="AJY14" s="178"/>
      <c r="AJZ14" s="178"/>
      <c r="AKA14" s="178"/>
      <c r="AKB14" s="178"/>
      <c r="AKC14" s="178"/>
      <c r="AKD14" s="178"/>
      <c r="AKE14" s="178"/>
      <c r="AKF14" s="178"/>
      <c r="AKG14" s="178"/>
      <c r="AKH14" s="178"/>
      <c r="AKI14" s="178"/>
      <c r="AKJ14" s="178"/>
      <c r="AKK14" s="178"/>
      <c r="AKL14" s="178"/>
      <c r="AKM14" s="178"/>
      <c r="AKN14" s="178"/>
      <c r="AKO14" s="178"/>
      <c r="AKP14" s="178"/>
      <c r="AKQ14" s="178"/>
      <c r="AKR14" s="178"/>
      <c r="AKS14" s="178"/>
      <c r="AKT14" s="178"/>
      <c r="AKU14" s="178"/>
      <c r="AKV14" s="178"/>
      <c r="AKW14" s="178"/>
      <c r="AKX14" s="178"/>
      <c r="AKY14" s="178"/>
      <c r="AKZ14" s="178"/>
      <c r="ALA14" s="178"/>
      <c r="ALB14" s="178"/>
      <c r="ALC14" s="178"/>
      <c r="ALD14" s="178"/>
      <c r="ALE14" s="178"/>
      <c r="ALF14" s="178"/>
      <c r="ALG14" s="178"/>
      <c r="ALH14" s="178"/>
      <c r="ALI14" s="178"/>
      <c r="ALJ14" s="178"/>
      <c r="ALK14" s="178"/>
      <c r="ALL14" s="178"/>
      <c r="ALM14" s="178"/>
      <c r="ALN14" s="178"/>
      <c r="ALO14" s="178"/>
      <c r="ALP14" s="178"/>
      <c r="ALQ14" s="178"/>
      <c r="ALR14" s="178"/>
      <c r="ALS14" s="178"/>
      <c r="ALT14" s="178"/>
      <c r="ALU14" s="178"/>
      <c r="ALV14" s="178"/>
      <c r="ALW14" s="178"/>
      <c r="ALX14" s="178"/>
      <c r="ALY14" s="178"/>
      <c r="ALZ14" s="178"/>
      <c r="AMA14" s="178"/>
      <c r="AMB14" s="178"/>
      <c r="AMC14" s="178"/>
      <c r="AMD14" s="178"/>
      <c r="AME14" s="178"/>
      <c r="AMF14" s="178"/>
      <c r="AMG14" s="178"/>
      <c r="AMH14" s="178"/>
      <c r="AMI14" s="178"/>
      <c r="AMJ14" s="178"/>
      <c r="AMK14" s="178"/>
      <c r="AML14" s="178"/>
      <c r="AMM14" s="178"/>
      <c r="AMN14" s="178"/>
      <c r="AMO14" s="178"/>
      <c r="AMP14" s="178"/>
      <c r="AMQ14" s="178"/>
      <c r="AMR14" s="178"/>
      <c r="AMS14" s="178"/>
      <c r="AMT14" s="178"/>
      <c r="AMU14" s="178"/>
      <c r="AMV14" s="178"/>
      <c r="AMW14" s="178"/>
      <c r="AMX14" s="178"/>
      <c r="AMY14" s="178"/>
      <c r="AMZ14" s="178"/>
      <c r="ANA14" s="178"/>
      <c r="ANB14" s="178"/>
      <c r="ANC14" s="178"/>
      <c r="AND14" s="178"/>
      <c r="ANE14" s="178"/>
      <c r="ANF14" s="178"/>
      <c r="ANG14" s="178"/>
      <c r="ANH14" s="178"/>
      <c r="ANI14" s="178"/>
      <c r="ANJ14" s="178"/>
      <c r="ANK14" s="178"/>
      <c r="ANL14" s="178"/>
      <c r="ANM14" s="178"/>
      <c r="ANN14" s="178"/>
      <c r="ANO14" s="178"/>
      <c r="ANP14" s="178"/>
      <c r="ANQ14" s="178"/>
      <c r="ANR14" s="178"/>
      <c r="ANS14" s="178"/>
      <c r="ANT14" s="178"/>
      <c r="ANU14" s="178"/>
      <c r="ANV14" s="178"/>
      <c r="ANW14" s="178"/>
      <c r="ANX14" s="178"/>
      <c r="ANY14" s="178"/>
      <c r="ANZ14" s="178"/>
      <c r="AOA14" s="178"/>
      <c r="AOB14" s="178"/>
      <c r="AOC14" s="178"/>
      <c r="AOD14" s="178"/>
      <c r="AOE14" s="178"/>
      <c r="AOF14" s="178"/>
      <c r="AOG14" s="178"/>
      <c r="AOH14" s="178"/>
      <c r="AOI14" s="178"/>
      <c r="AOJ14" s="178"/>
      <c r="AOK14" s="178"/>
      <c r="AOL14" s="178"/>
      <c r="AOM14" s="178"/>
      <c r="AON14" s="178"/>
      <c r="AOO14" s="178"/>
      <c r="AOP14" s="178"/>
      <c r="AOQ14" s="178"/>
      <c r="AOR14" s="178"/>
      <c r="AOS14" s="178"/>
      <c r="AOT14" s="178"/>
      <c r="AOU14" s="178"/>
      <c r="AOV14" s="178"/>
      <c r="AOW14" s="178"/>
      <c r="AOX14" s="178"/>
      <c r="AOY14" s="178"/>
      <c r="AOZ14" s="178"/>
      <c r="APA14" s="178"/>
      <c r="APB14" s="178"/>
      <c r="APC14" s="178"/>
      <c r="APD14" s="178"/>
      <c r="APE14" s="178"/>
      <c r="APF14" s="178"/>
      <c r="APG14" s="178"/>
      <c r="APH14" s="178"/>
      <c r="API14" s="178"/>
      <c r="APJ14" s="178"/>
      <c r="APK14" s="178"/>
      <c r="APL14" s="178"/>
      <c r="APM14" s="178"/>
      <c r="APN14" s="178"/>
      <c r="APO14" s="178"/>
      <c r="APP14" s="178"/>
      <c r="APQ14" s="178"/>
      <c r="APR14" s="178"/>
      <c r="APS14" s="178"/>
      <c r="APT14" s="178"/>
      <c r="APU14" s="178"/>
      <c r="APV14" s="178"/>
      <c r="APW14" s="178"/>
      <c r="APX14" s="178"/>
      <c r="APY14" s="178"/>
      <c r="APZ14" s="178"/>
      <c r="AQA14" s="178"/>
      <c r="AQB14" s="178"/>
      <c r="AQC14" s="178"/>
      <c r="AQD14" s="178"/>
      <c r="AQE14" s="178"/>
      <c r="AQF14" s="178"/>
      <c r="AQG14" s="178"/>
      <c r="AQH14" s="178"/>
    </row>
    <row r="15" spans="1:1126" s="235" customFormat="1" x14ac:dyDescent="0.25">
      <c r="A15" s="240" t="s">
        <v>82</v>
      </c>
      <c r="B15" s="241">
        <f>Projections!B86</f>
        <v>0</v>
      </c>
      <c r="C15" s="241">
        <f>Projections!C86</f>
        <v>0</v>
      </c>
      <c r="D15" s="241">
        <f>Projections!D86</f>
        <v>0</v>
      </c>
      <c r="E15" s="241">
        <f>Projections!E86</f>
        <v>0</v>
      </c>
      <c r="F15" s="241">
        <f>Projections!F86</f>
        <v>0</v>
      </c>
      <c r="G15" s="241">
        <f>Projections!G86</f>
        <v>0</v>
      </c>
      <c r="H15" s="241">
        <f>Projections!H86</f>
        <v>0</v>
      </c>
      <c r="I15" s="241">
        <f>Projections!I86</f>
        <v>0</v>
      </c>
      <c r="J15" s="241">
        <f>Projections!J86</f>
        <v>0</v>
      </c>
      <c r="K15" s="241">
        <f>Projections!K86</f>
        <v>0</v>
      </c>
      <c r="L15" s="241">
        <f>Projections!L86</f>
        <v>0</v>
      </c>
      <c r="M15" s="241">
        <f>Projections!M86</f>
        <v>0</v>
      </c>
      <c r="N15" s="233"/>
      <c r="O15" s="241">
        <f>Projections!P86</f>
        <v>0</v>
      </c>
      <c r="P15" s="241">
        <f>Projections!Q86</f>
        <v>0</v>
      </c>
      <c r="Q15" s="241">
        <f>Projections!R86</f>
        <v>0</v>
      </c>
      <c r="R15" s="241">
        <f>Projections!S86</f>
        <v>0</v>
      </c>
      <c r="S15" s="241">
        <f>Projections!T86</f>
        <v>0</v>
      </c>
      <c r="T15" s="241">
        <f>Projections!U86</f>
        <v>0</v>
      </c>
      <c r="U15" s="241">
        <f>Projections!V86</f>
        <v>0</v>
      </c>
      <c r="V15" s="241">
        <f>Projections!W86</f>
        <v>0</v>
      </c>
      <c r="W15" s="241">
        <f>Projections!X86</f>
        <v>0</v>
      </c>
      <c r="X15" s="241">
        <f>Projections!Y86</f>
        <v>0</v>
      </c>
      <c r="Y15" s="241">
        <f>Projections!Z86</f>
        <v>0</v>
      </c>
      <c r="Z15" s="241">
        <f>Projections!AA86</f>
        <v>0</v>
      </c>
      <c r="AA15" s="5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c r="BW15" s="178"/>
      <c r="BX15" s="178"/>
      <c r="BY15" s="178"/>
      <c r="BZ15" s="178"/>
      <c r="CA15" s="178"/>
      <c r="CB15" s="178"/>
      <c r="CC15" s="178"/>
      <c r="CD15" s="178"/>
      <c r="CE15" s="178"/>
      <c r="CF15" s="178"/>
      <c r="CG15" s="178"/>
      <c r="CH15" s="178"/>
      <c r="CI15" s="178"/>
      <c r="CJ15" s="178"/>
      <c r="CK15" s="178"/>
      <c r="CL15" s="178"/>
      <c r="CM15" s="178"/>
      <c r="CN15" s="178"/>
      <c r="CO15" s="178"/>
      <c r="CP15" s="178"/>
      <c r="CQ15" s="178"/>
      <c r="CR15" s="178"/>
      <c r="CS15" s="178"/>
      <c r="CT15" s="178"/>
      <c r="CU15" s="178"/>
      <c r="CV15" s="178"/>
      <c r="CW15" s="178"/>
      <c r="CX15" s="178"/>
      <c r="CY15" s="178"/>
      <c r="CZ15" s="178"/>
      <c r="DA15" s="178"/>
      <c r="DB15" s="178"/>
      <c r="DC15" s="178"/>
      <c r="DD15" s="178"/>
      <c r="DE15" s="178"/>
      <c r="DF15" s="178"/>
      <c r="DG15" s="178"/>
      <c r="DH15" s="178"/>
      <c r="DI15" s="178"/>
      <c r="DJ15" s="178"/>
      <c r="DK15" s="178"/>
      <c r="DL15" s="178"/>
      <c r="DM15" s="178"/>
      <c r="DN15" s="178"/>
      <c r="DO15" s="178"/>
      <c r="DP15" s="178"/>
      <c r="DQ15" s="178"/>
      <c r="DR15" s="178"/>
      <c r="DS15" s="178"/>
      <c r="DT15" s="178"/>
      <c r="DU15" s="178"/>
      <c r="DV15" s="178"/>
      <c r="DW15" s="178"/>
      <c r="DX15" s="178"/>
      <c r="DY15" s="178"/>
      <c r="DZ15" s="178"/>
      <c r="EA15" s="178"/>
      <c r="EB15" s="178"/>
      <c r="EC15" s="178"/>
      <c r="ED15" s="178"/>
      <c r="EE15" s="178"/>
      <c r="EF15" s="178"/>
      <c r="EG15" s="178"/>
      <c r="EH15" s="178"/>
      <c r="EI15" s="178"/>
      <c r="EJ15" s="178"/>
      <c r="EK15" s="178"/>
      <c r="EL15" s="178"/>
      <c r="EM15" s="178"/>
      <c r="EN15" s="178"/>
      <c r="EO15" s="178"/>
      <c r="EP15" s="178"/>
      <c r="EQ15" s="178"/>
      <c r="ER15" s="178"/>
      <c r="ES15" s="178"/>
      <c r="ET15" s="178"/>
      <c r="EU15" s="178"/>
      <c r="EV15" s="178"/>
      <c r="EW15" s="178"/>
      <c r="EX15" s="178"/>
      <c r="EY15" s="178"/>
      <c r="EZ15" s="178"/>
      <c r="FA15" s="178"/>
      <c r="FB15" s="178"/>
      <c r="FC15" s="178"/>
      <c r="FD15" s="178"/>
      <c r="FE15" s="178"/>
      <c r="FF15" s="178"/>
      <c r="FG15" s="178"/>
      <c r="FH15" s="178"/>
      <c r="FI15" s="178"/>
      <c r="FJ15" s="178"/>
      <c r="FK15" s="178"/>
      <c r="FL15" s="178"/>
      <c r="FM15" s="178"/>
      <c r="FN15" s="178"/>
      <c r="FO15" s="178"/>
      <c r="FP15" s="178"/>
      <c r="FQ15" s="178"/>
      <c r="FR15" s="178"/>
      <c r="FS15" s="178"/>
      <c r="FT15" s="178"/>
      <c r="FU15" s="178"/>
      <c r="FV15" s="178"/>
      <c r="FW15" s="178"/>
      <c r="FX15" s="178"/>
      <c r="FY15" s="178"/>
      <c r="FZ15" s="178"/>
      <c r="GA15" s="178"/>
      <c r="GB15" s="178"/>
      <c r="GC15" s="178"/>
      <c r="GD15" s="178"/>
      <c r="GE15" s="178"/>
      <c r="GF15" s="178"/>
      <c r="GG15" s="178"/>
      <c r="GH15" s="178"/>
      <c r="GI15" s="178"/>
      <c r="GJ15" s="178"/>
      <c r="GK15" s="178"/>
      <c r="GL15" s="178"/>
      <c r="GM15" s="178"/>
      <c r="GN15" s="178"/>
      <c r="GO15" s="178"/>
      <c r="GP15" s="178"/>
      <c r="GQ15" s="178"/>
      <c r="GR15" s="178"/>
      <c r="GS15" s="178"/>
      <c r="GT15" s="178"/>
      <c r="GU15" s="178"/>
      <c r="GV15" s="178"/>
      <c r="GW15" s="178"/>
      <c r="GX15" s="178"/>
      <c r="GY15" s="178"/>
      <c r="GZ15" s="178"/>
      <c r="HA15" s="178"/>
      <c r="HB15" s="178"/>
      <c r="HC15" s="178"/>
      <c r="HD15" s="178"/>
      <c r="HE15" s="178"/>
      <c r="HF15" s="178"/>
      <c r="HG15" s="178"/>
      <c r="HH15" s="178"/>
      <c r="HI15" s="178"/>
      <c r="HJ15" s="178"/>
      <c r="HK15" s="178"/>
      <c r="HL15" s="178"/>
      <c r="HM15" s="178"/>
      <c r="HN15" s="178"/>
      <c r="HO15" s="178"/>
      <c r="HP15" s="178"/>
      <c r="HQ15" s="178"/>
      <c r="HR15" s="178"/>
      <c r="HS15" s="178"/>
      <c r="HT15" s="178"/>
      <c r="HU15" s="178"/>
      <c r="HV15" s="178"/>
      <c r="HW15" s="178"/>
      <c r="HX15" s="178"/>
      <c r="HY15" s="178"/>
      <c r="HZ15" s="178"/>
      <c r="IA15" s="178"/>
      <c r="IB15" s="178"/>
      <c r="IC15" s="178"/>
      <c r="ID15" s="178"/>
      <c r="IE15" s="178"/>
      <c r="IF15" s="178"/>
      <c r="IG15" s="178"/>
      <c r="IH15" s="178"/>
      <c r="II15" s="178"/>
      <c r="IJ15" s="178"/>
      <c r="IK15" s="178"/>
      <c r="IL15" s="178"/>
      <c r="IM15" s="178"/>
      <c r="IN15" s="178"/>
      <c r="IO15" s="178"/>
      <c r="IP15" s="178"/>
      <c r="IQ15" s="178"/>
      <c r="IR15" s="178"/>
      <c r="IS15" s="178"/>
      <c r="IT15" s="178"/>
      <c r="IU15" s="178"/>
      <c r="IV15" s="178"/>
      <c r="IW15" s="178"/>
      <c r="IX15" s="178"/>
      <c r="IY15" s="178"/>
      <c r="IZ15" s="178"/>
      <c r="JA15" s="178"/>
      <c r="JB15" s="178"/>
      <c r="JC15" s="178"/>
      <c r="JD15" s="178"/>
      <c r="JE15" s="178"/>
      <c r="JF15" s="178"/>
      <c r="JG15" s="178"/>
      <c r="JH15" s="178"/>
      <c r="JI15" s="178"/>
      <c r="JJ15" s="178"/>
      <c r="JK15" s="178"/>
      <c r="JL15" s="178"/>
      <c r="JM15" s="178"/>
      <c r="JN15" s="178"/>
      <c r="JO15" s="178"/>
      <c r="JP15" s="178"/>
      <c r="JQ15" s="178"/>
      <c r="JR15" s="178"/>
      <c r="JS15" s="178"/>
      <c r="JT15" s="178"/>
      <c r="JU15" s="178"/>
      <c r="JV15" s="178"/>
      <c r="JW15" s="178"/>
      <c r="JX15" s="178"/>
      <c r="JY15" s="178"/>
      <c r="JZ15" s="178"/>
      <c r="KA15" s="178"/>
      <c r="KB15" s="178"/>
      <c r="KC15" s="178"/>
      <c r="KD15" s="178"/>
      <c r="KE15" s="178"/>
      <c r="KF15" s="178"/>
      <c r="KG15" s="178"/>
      <c r="KH15" s="178"/>
      <c r="KI15" s="178"/>
      <c r="KJ15" s="178"/>
      <c r="KK15" s="178"/>
      <c r="KL15" s="178"/>
      <c r="KM15" s="178"/>
      <c r="KN15" s="178"/>
      <c r="KO15" s="178"/>
      <c r="KP15" s="178"/>
      <c r="KQ15" s="178"/>
      <c r="KR15" s="178"/>
      <c r="KS15" s="178"/>
      <c r="KT15" s="178"/>
      <c r="KU15" s="178"/>
      <c r="KV15" s="178"/>
      <c r="KW15" s="178"/>
      <c r="KX15" s="178"/>
      <c r="KY15" s="178"/>
      <c r="KZ15" s="178"/>
      <c r="LA15" s="178"/>
      <c r="LB15" s="178"/>
      <c r="LC15" s="178"/>
      <c r="LD15" s="178"/>
      <c r="LE15" s="178"/>
      <c r="LF15" s="178"/>
      <c r="LG15" s="178"/>
      <c r="LH15" s="178"/>
      <c r="LI15" s="178"/>
      <c r="LJ15" s="178"/>
      <c r="LK15" s="178"/>
      <c r="LL15" s="178"/>
      <c r="LM15" s="178"/>
      <c r="LN15" s="178"/>
      <c r="LO15" s="178"/>
      <c r="LP15" s="178"/>
      <c r="LQ15" s="178"/>
      <c r="LR15" s="178"/>
      <c r="LS15" s="178"/>
      <c r="LT15" s="178"/>
      <c r="LU15" s="178"/>
      <c r="LV15" s="178"/>
      <c r="LW15" s="178"/>
      <c r="LX15" s="178"/>
      <c r="LY15" s="178"/>
      <c r="LZ15" s="178"/>
      <c r="MA15" s="178"/>
      <c r="MB15" s="178"/>
      <c r="MC15" s="178"/>
      <c r="MD15" s="178"/>
      <c r="ME15" s="178"/>
      <c r="MF15" s="178"/>
      <c r="MG15" s="178"/>
      <c r="MH15" s="178"/>
      <c r="MI15" s="178"/>
      <c r="MJ15" s="178"/>
      <c r="MK15" s="178"/>
      <c r="ML15" s="178"/>
      <c r="MM15" s="178"/>
      <c r="MN15" s="178"/>
      <c r="MO15" s="178"/>
      <c r="MP15" s="178"/>
      <c r="MQ15" s="178"/>
      <c r="MR15" s="178"/>
      <c r="MS15" s="178"/>
      <c r="MT15" s="178"/>
      <c r="MU15" s="178"/>
      <c r="MV15" s="178"/>
      <c r="MW15" s="178"/>
      <c r="MX15" s="178"/>
      <c r="MY15" s="178"/>
      <c r="MZ15" s="178"/>
      <c r="NA15" s="178"/>
      <c r="NB15" s="178"/>
      <c r="NC15" s="178"/>
      <c r="ND15" s="178"/>
      <c r="NE15" s="178"/>
      <c r="NF15" s="178"/>
      <c r="NG15" s="178"/>
      <c r="NH15" s="178"/>
      <c r="NI15" s="178"/>
      <c r="NJ15" s="178"/>
      <c r="NK15" s="178"/>
      <c r="NL15" s="178"/>
      <c r="NM15" s="178"/>
      <c r="NN15" s="178"/>
      <c r="NO15" s="178"/>
      <c r="NP15" s="178"/>
      <c r="NQ15" s="178"/>
      <c r="NR15" s="178"/>
      <c r="NS15" s="178"/>
      <c r="NT15" s="178"/>
      <c r="NU15" s="178"/>
      <c r="NV15" s="178"/>
      <c r="NW15" s="178"/>
      <c r="NX15" s="178"/>
      <c r="NY15" s="178"/>
      <c r="NZ15" s="178"/>
      <c r="OA15" s="178"/>
      <c r="OB15" s="178"/>
      <c r="OC15" s="178"/>
      <c r="OD15" s="178"/>
      <c r="OE15" s="178"/>
      <c r="OF15" s="178"/>
      <c r="OG15" s="178"/>
      <c r="OH15" s="178"/>
      <c r="OI15" s="178"/>
      <c r="OJ15" s="178"/>
      <c r="OK15" s="178"/>
      <c r="OL15" s="178"/>
      <c r="OM15" s="178"/>
      <c r="ON15" s="178"/>
      <c r="OO15" s="178"/>
      <c r="OP15" s="178"/>
      <c r="OQ15" s="178"/>
      <c r="OR15" s="178"/>
      <c r="OS15" s="178"/>
      <c r="OT15" s="178"/>
      <c r="OU15" s="178"/>
      <c r="OV15" s="178"/>
      <c r="OW15" s="178"/>
      <c r="OX15" s="178"/>
      <c r="OY15" s="178"/>
      <c r="OZ15" s="178"/>
      <c r="PA15" s="178"/>
      <c r="PB15" s="178"/>
      <c r="PC15" s="178"/>
      <c r="PD15" s="178"/>
      <c r="PE15" s="178"/>
      <c r="PF15" s="178"/>
      <c r="PG15" s="178"/>
      <c r="PH15" s="178"/>
      <c r="PI15" s="178"/>
      <c r="PJ15" s="178"/>
      <c r="PK15" s="178"/>
      <c r="PL15" s="178"/>
      <c r="PM15" s="178"/>
      <c r="PN15" s="178"/>
      <c r="PO15" s="178"/>
      <c r="PP15" s="178"/>
      <c r="PQ15" s="178"/>
      <c r="PR15" s="178"/>
      <c r="PS15" s="178"/>
      <c r="PT15" s="178"/>
      <c r="PU15" s="178"/>
      <c r="PV15" s="178"/>
      <c r="PW15" s="178"/>
      <c r="PX15" s="178"/>
      <c r="PY15" s="178"/>
      <c r="PZ15" s="178"/>
      <c r="QA15" s="178"/>
      <c r="QB15" s="178"/>
      <c r="QC15" s="178"/>
      <c r="QD15" s="178"/>
      <c r="QE15" s="178"/>
      <c r="QF15" s="178"/>
      <c r="QG15" s="178"/>
      <c r="QH15" s="178"/>
      <c r="QI15" s="178"/>
      <c r="QJ15" s="178"/>
      <c r="QK15" s="178"/>
      <c r="QL15" s="178"/>
      <c r="QM15" s="178"/>
      <c r="QN15" s="178"/>
      <c r="QO15" s="178"/>
      <c r="QP15" s="178"/>
      <c r="QQ15" s="178"/>
      <c r="QR15" s="178"/>
      <c r="QS15" s="178"/>
      <c r="QT15" s="178"/>
      <c r="QU15" s="178"/>
      <c r="QV15" s="178"/>
      <c r="QW15" s="178"/>
      <c r="QX15" s="178"/>
      <c r="QY15" s="178"/>
      <c r="QZ15" s="178"/>
      <c r="RA15" s="178"/>
      <c r="RB15" s="178"/>
      <c r="RC15" s="178"/>
      <c r="RD15" s="178"/>
      <c r="RE15" s="178"/>
      <c r="RF15" s="178"/>
      <c r="RG15" s="178"/>
      <c r="RH15" s="178"/>
      <c r="RI15" s="178"/>
      <c r="RJ15" s="178"/>
      <c r="RK15" s="178"/>
      <c r="RL15" s="178"/>
      <c r="RM15" s="178"/>
      <c r="RN15" s="178"/>
      <c r="RO15" s="178"/>
      <c r="RP15" s="178"/>
      <c r="RQ15" s="178"/>
      <c r="RR15" s="178"/>
      <c r="RS15" s="178"/>
      <c r="RT15" s="178"/>
      <c r="RU15" s="178"/>
      <c r="RV15" s="178"/>
      <c r="RW15" s="178"/>
      <c r="RX15" s="178"/>
      <c r="RY15" s="178"/>
      <c r="RZ15" s="178"/>
      <c r="SA15" s="178"/>
      <c r="SB15" s="178"/>
      <c r="SC15" s="178"/>
      <c r="SD15" s="178"/>
      <c r="SE15" s="178"/>
      <c r="SF15" s="178"/>
      <c r="SG15" s="178"/>
      <c r="SH15" s="178"/>
      <c r="SI15" s="178"/>
      <c r="SJ15" s="178"/>
      <c r="SK15" s="178"/>
      <c r="SL15" s="178"/>
      <c r="SM15" s="178"/>
      <c r="SN15" s="178"/>
      <c r="SO15" s="178"/>
      <c r="SP15" s="178"/>
      <c r="SQ15" s="178"/>
      <c r="SR15" s="178"/>
      <c r="SS15" s="178"/>
      <c r="ST15" s="178"/>
      <c r="SU15" s="178"/>
      <c r="SV15" s="178"/>
      <c r="SW15" s="178"/>
      <c r="SX15" s="178"/>
      <c r="SY15" s="178"/>
      <c r="SZ15" s="178"/>
      <c r="TA15" s="178"/>
      <c r="TB15" s="178"/>
      <c r="TC15" s="178"/>
      <c r="TD15" s="178"/>
      <c r="TE15" s="178"/>
      <c r="TF15" s="178"/>
      <c r="TG15" s="178"/>
      <c r="TH15" s="178"/>
      <c r="TI15" s="178"/>
      <c r="TJ15" s="178"/>
      <c r="TK15" s="178"/>
      <c r="TL15" s="178"/>
      <c r="TM15" s="178"/>
      <c r="TN15" s="178"/>
      <c r="TO15" s="178"/>
      <c r="TP15" s="178"/>
      <c r="TQ15" s="178"/>
      <c r="TR15" s="178"/>
      <c r="TS15" s="178"/>
      <c r="TT15" s="178"/>
      <c r="TU15" s="178"/>
      <c r="TV15" s="178"/>
      <c r="TW15" s="178"/>
      <c r="TX15" s="178"/>
      <c r="TY15" s="178"/>
      <c r="TZ15" s="178"/>
      <c r="UA15" s="178"/>
      <c r="UB15" s="178"/>
      <c r="UC15" s="178"/>
      <c r="UD15" s="178"/>
      <c r="UE15" s="178"/>
      <c r="UF15" s="178"/>
      <c r="UG15" s="178"/>
      <c r="UH15" s="178"/>
      <c r="UI15" s="178"/>
      <c r="UJ15" s="178"/>
      <c r="UK15" s="178"/>
      <c r="UL15" s="178"/>
      <c r="UM15" s="178"/>
      <c r="UN15" s="178"/>
      <c r="UO15" s="178"/>
      <c r="UP15" s="178"/>
      <c r="UQ15" s="178"/>
      <c r="UR15" s="178"/>
      <c r="US15" s="178"/>
      <c r="UT15" s="178"/>
      <c r="UU15" s="178"/>
      <c r="UV15" s="178"/>
      <c r="UW15" s="178"/>
      <c r="UX15" s="178"/>
      <c r="UY15" s="178"/>
      <c r="UZ15" s="178"/>
      <c r="VA15" s="178"/>
      <c r="VB15" s="178"/>
      <c r="VC15" s="178"/>
      <c r="VD15" s="178"/>
      <c r="VE15" s="178"/>
      <c r="VF15" s="178"/>
      <c r="VG15" s="178"/>
      <c r="VH15" s="178"/>
      <c r="VI15" s="178"/>
      <c r="VJ15" s="178"/>
      <c r="VK15" s="178"/>
      <c r="VL15" s="178"/>
      <c r="VM15" s="178"/>
      <c r="VN15" s="178"/>
      <c r="VO15" s="178"/>
      <c r="VP15" s="178"/>
      <c r="VQ15" s="178"/>
      <c r="VR15" s="178"/>
      <c r="VS15" s="178"/>
      <c r="VT15" s="178"/>
      <c r="VU15" s="178"/>
      <c r="VV15" s="178"/>
      <c r="VW15" s="178"/>
      <c r="VX15" s="178"/>
      <c r="VY15" s="178"/>
      <c r="VZ15" s="178"/>
      <c r="WA15" s="178"/>
      <c r="WB15" s="178"/>
      <c r="WC15" s="178"/>
      <c r="WD15" s="178"/>
      <c r="WE15" s="178"/>
      <c r="WF15" s="178"/>
      <c r="WG15" s="178"/>
      <c r="WH15" s="178"/>
      <c r="WI15" s="178"/>
      <c r="WJ15" s="178"/>
      <c r="WK15" s="178"/>
      <c r="WL15" s="178"/>
      <c r="WM15" s="178"/>
      <c r="WN15" s="178"/>
      <c r="WO15" s="178"/>
      <c r="WP15" s="178"/>
      <c r="WQ15" s="178"/>
      <c r="WR15" s="178"/>
      <c r="WS15" s="178"/>
      <c r="WT15" s="178"/>
      <c r="WU15" s="178"/>
      <c r="WV15" s="178"/>
      <c r="WW15" s="178"/>
      <c r="WX15" s="178"/>
      <c r="WY15" s="178"/>
      <c r="WZ15" s="178"/>
      <c r="XA15" s="178"/>
      <c r="XB15" s="178"/>
      <c r="XC15" s="178"/>
      <c r="XD15" s="178"/>
      <c r="XE15" s="178"/>
      <c r="XF15" s="178"/>
      <c r="XG15" s="178"/>
      <c r="XH15" s="178"/>
      <c r="XI15" s="178"/>
      <c r="XJ15" s="178"/>
      <c r="XK15" s="178"/>
      <c r="XL15" s="178"/>
      <c r="XM15" s="178"/>
      <c r="XN15" s="178"/>
      <c r="XO15" s="178"/>
      <c r="XP15" s="178"/>
      <c r="XQ15" s="178"/>
      <c r="XR15" s="178"/>
      <c r="XS15" s="178"/>
      <c r="XT15" s="178"/>
      <c r="XU15" s="178"/>
      <c r="XV15" s="178"/>
      <c r="XW15" s="178"/>
      <c r="XX15" s="178"/>
      <c r="XY15" s="178"/>
      <c r="XZ15" s="178"/>
      <c r="YA15" s="178"/>
      <c r="YB15" s="178"/>
      <c r="YC15" s="178"/>
      <c r="YD15" s="178"/>
      <c r="YE15" s="178"/>
      <c r="YF15" s="178"/>
      <c r="YG15" s="178"/>
      <c r="YH15" s="178"/>
      <c r="YI15" s="178"/>
      <c r="YJ15" s="178"/>
      <c r="YK15" s="178"/>
      <c r="YL15" s="178"/>
      <c r="YM15" s="178"/>
      <c r="YN15" s="178"/>
      <c r="YO15" s="178"/>
      <c r="YP15" s="178"/>
      <c r="YQ15" s="178"/>
      <c r="YR15" s="178"/>
      <c r="YS15" s="178"/>
      <c r="YT15" s="178"/>
      <c r="YU15" s="178"/>
      <c r="YV15" s="178"/>
      <c r="YW15" s="178"/>
      <c r="YX15" s="178"/>
      <c r="YY15" s="178"/>
      <c r="YZ15" s="178"/>
      <c r="ZA15" s="178"/>
      <c r="ZB15" s="178"/>
      <c r="ZC15" s="178"/>
      <c r="ZD15" s="178"/>
      <c r="ZE15" s="178"/>
      <c r="ZF15" s="178"/>
      <c r="ZG15" s="178"/>
      <c r="ZH15" s="178"/>
      <c r="ZI15" s="178"/>
      <c r="ZJ15" s="178"/>
      <c r="ZK15" s="178"/>
      <c r="ZL15" s="178"/>
      <c r="ZM15" s="178"/>
      <c r="ZN15" s="178"/>
      <c r="ZO15" s="178"/>
      <c r="ZP15" s="178"/>
      <c r="ZQ15" s="178"/>
      <c r="ZR15" s="178"/>
      <c r="ZS15" s="178"/>
      <c r="ZT15" s="178"/>
      <c r="ZU15" s="178"/>
      <c r="ZV15" s="178"/>
      <c r="ZW15" s="178"/>
      <c r="ZX15" s="178"/>
      <c r="ZY15" s="178"/>
      <c r="ZZ15" s="178"/>
      <c r="AAA15" s="178"/>
      <c r="AAB15" s="178"/>
      <c r="AAC15" s="178"/>
      <c r="AAD15" s="178"/>
      <c r="AAE15" s="178"/>
      <c r="AAF15" s="178"/>
      <c r="AAG15" s="178"/>
      <c r="AAH15" s="178"/>
      <c r="AAI15" s="178"/>
      <c r="AAJ15" s="178"/>
      <c r="AAK15" s="178"/>
      <c r="AAL15" s="178"/>
      <c r="AAM15" s="178"/>
      <c r="AAN15" s="178"/>
      <c r="AAO15" s="178"/>
      <c r="AAP15" s="178"/>
      <c r="AAQ15" s="178"/>
      <c r="AAR15" s="178"/>
      <c r="AAS15" s="178"/>
      <c r="AAT15" s="178"/>
      <c r="AAU15" s="178"/>
      <c r="AAV15" s="178"/>
      <c r="AAW15" s="178"/>
      <c r="AAX15" s="178"/>
      <c r="AAY15" s="178"/>
      <c r="AAZ15" s="178"/>
      <c r="ABA15" s="178"/>
      <c r="ABB15" s="178"/>
      <c r="ABC15" s="178"/>
      <c r="ABD15" s="178"/>
      <c r="ABE15" s="178"/>
      <c r="ABF15" s="178"/>
      <c r="ABG15" s="178"/>
      <c r="ABH15" s="178"/>
      <c r="ABI15" s="178"/>
      <c r="ABJ15" s="178"/>
      <c r="ABK15" s="178"/>
      <c r="ABL15" s="178"/>
      <c r="ABM15" s="178"/>
      <c r="ABN15" s="178"/>
      <c r="ABO15" s="178"/>
      <c r="ABP15" s="178"/>
      <c r="ABQ15" s="178"/>
      <c r="ABR15" s="178"/>
      <c r="ABS15" s="178"/>
      <c r="ABT15" s="178"/>
      <c r="ABU15" s="178"/>
      <c r="ABV15" s="178"/>
      <c r="ABW15" s="178"/>
      <c r="ABX15" s="178"/>
      <c r="ABY15" s="178"/>
      <c r="ABZ15" s="178"/>
      <c r="ACA15" s="178"/>
      <c r="ACB15" s="178"/>
      <c r="ACC15" s="178"/>
      <c r="ACD15" s="178"/>
      <c r="ACE15" s="178"/>
      <c r="ACF15" s="178"/>
      <c r="ACG15" s="178"/>
      <c r="ACH15" s="178"/>
      <c r="ACI15" s="178"/>
      <c r="ACJ15" s="178"/>
      <c r="ACK15" s="178"/>
      <c r="ACL15" s="178"/>
      <c r="ACM15" s="178"/>
      <c r="ACN15" s="178"/>
      <c r="ACO15" s="178"/>
      <c r="ACP15" s="178"/>
      <c r="ACQ15" s="178"/>
      <c r="ACR15" s="178"/>
      <c r="ACS15" s="178"/>
      <c r="ACT15" s="178"/>
      <c r="ACU15" s="178"/>
      <c r="ACV15" s="178"/>
      <c r="ACW15" s="178"/>
      <c r="ACX15" s="178"/>
      <c r="ACY15" s="178"/>
      <c r="ACZ15" s="178"/>
      <c r="ADA15" s="178"/>
      <c r="ADB15" s="178"/>
      <c r="ADC15" s="178"/>
      <c r="ADD15" s="178"/>
      <c r="ADE15" s="178"/>
      <c r="ADF15" s="178"/>
      <c r="ADG15" s="178"/>
      <c r="ADH15" s="178"/>
      <c r="ADI15" s="178"/>
      <c r="ADJ15" s="178"/>
      <c r="ADK15" s="178"/>
      <c r="ADL15" s="178"/>
      <c r="ADM15" s="178"/>
      <c r="ADN15" s="178"/>
      <c r="ADO15" s="178"/>
      <c r="ADP15" s="178"/>
      <c r="ADQ15" s="178"/>
      <c r="ADR15" s="178"/>
      <c r="ADS15" s="178"/>
      <c r="ADT15" s="178"/>
      <c r="ADU15" s="178"/>
      <c r="ADV15" s="178"/>
      <c r="ADW15" s="178"/>
      <c r="ADX15" s="178"/>
      <c r="ADY15" s="178"/>
      <c r="ADZ15" s="178"/>
      <c r="AEA15" s="178"/>
      <c r="AEB15" s="178"/>
      <c r="AEC15" s="178"/>
      <c r="AED15" s="178"/>
      <c r="AEE15" s="178"/>
      <c r="AEF15" s="178"/>
      <c r="AEG15" s="178"/>
      <c r="AEH15" s="178"/>
      <c r="AEI15" s="178"/>
      <c r="AEJ15" s="178"/>
      <c r="AEK15" s="178"/>
      <c r="AEL15" s="178"/>
      <c r="AEM15" s="178"/>
      <c r="AEN15" s="178"/>
      <c r="AEO15" s="178"/>
      <c r="AEP15" s="178"/>
      <c r="AEQ15" s="178"/>
      <c r="AER15" s="178"/>
      <c r="AES15" s="178"/>
      <c r="AET15" s="178"/>
      <c r="AEU15" s="178"/>
      <c r="AEV15" s="178"/>
      <c r="AEW15" s="178"/>
      <c r="AEX15" s="178"/>
      <c r="AEY15" s="178"/>
      <c r="AEZ15" s="178"/>
      <c r="AFA15" s="178"/>
      <c r="AFB15" s="178"/>
      <c r="AFC15" s="178"/>
      <c r="AFD15" s="178"/>
      <c r="AFE15" s="178"/>
      <c r="AFF15" s="178"/>
      <c r="AFG15" s="178"/>
      <c r="AFH15" s="178"/>
      <c r="AFI15" s="178"/>
      <c r="AFJ15" s="178"/>
      <c r="AFK15" s="178"/>
      <c r="AFL15" s="178"/>
      <c r="AFM15" s="178"/>
      <c r="AFN15" s="178"/>
      <c r="AFO15" s="178"/>
      <c r="AFP15" s="178"/>
      <c r="AFQ15" s="178"/>
      <c r="AFR15" s="178"/>
      <c r="AFS15" s="178"/>
      <c r="AFT15" s="178"/>
      <c r="AFU15" s="178"/>
      <c r="AFV15" s="178"/>
      <c r="AFW15" s="178"/>
      <c r="AFX15" s="178"/>
      <c r="AFY15" s="178"/>
      <c r="AFZ15" s="178"/>
      <c r="AGA15" s="178"/>
      <c r="AGB15" s="178"/>
      <c r="AGC15" s="178"/>
      <c r="AGD15" s="178"/>
      <c r="AGE15" s="178"/>
      <c r="AGF15" s="178"/>
      <c r="AGG15" s="178"/>
      <c r="AGH15" s="178"/>
      <c r="AGI15" s="178"/>
      <c r="AGJ15" s="178"/>
      <c r="AGK15" s="178"/>
      <c r="AGL15" s="178"/>
      <c r="AGM15" s="178"/>
      <c r="AGN15" s="178"/>
      <c r="AGO15" s="178"/>
      <c r="AGP15" s="178"/>
      <c r="AGQ15" s="178"/>
      <c r="AGR15" s="178"/>
      <c r="AGS15" s="178"/>
      <c r="AGT15" s="178"/>
      <c r="AGU15" s="178"/>
      <c r="AGV15" s="178"/>
      <c r="AGW15" s="178"/>
      <c r="AGX15" s="178"/>
      <c r="AGY15" s="178"/>
      <c r="AGZ15" s="178"/>
      <c r="AHA15" s="178"/>
      <c r="AHB15" s="178"/>
      <c r="AHC15" s="178"/>
      <c r="AHD15" s="178"/>
      <c r="AHE15" s="178"/>
      <c r="AHF15" s="178"/>
      <c r="AHG15" s="178"/>
      <c r="AHH15" s="178"/>
      <c r="AHI15" s="178"/>
      <c r="AHJ15" s="178"/>
      <c r="AHK15" s="178"/>
      <c r="AHL15" s="178"/>
      <c r="AHM15" s="178"/>
      <c r="AHN15" s="178"/>
      <c r="AHO15" s="178"/>
      <c r="AHP15" s="178"/>
      <c r="AHQ15" s="178"/>
      <c r="AHR15" s="178"/>
      <c r="AHS15" s="178"/>
      <c r="AHT15" s="178"/>
      <c r="AHU15" s="178"/>
      <c r="AHV15" s="178"/>
      <c r="AHW15" s="178"/>
      <c r="AHX15" s="178"/>
      <c r="AHY15" s="178"/>
      <c r="AHZ15" s="178"/>
      <c r="AIA15" s="178"/>
      <c r="AIB15" s="178"/>
      <c r="AIC15" s="178"/>
      <c r="AID15" s="178"/>
      <c r="AIE15" s="178"/>
      <c r="AIF15" s="178"/>
      <c r="AIG15" s="178"/>
      <c r="AIH15" s="178"/>
      <c r="AII15" s="178"/>
      <c r="AIJ15" s="178"/>
      <c r="AIK15" s="178"/>
      <c r="AIL15" s="178"/>
      <c r="AIM15" s="178"/>
      <c r="AIN15" s="178"/>
      <c r="AIO15" s="178"/>
      <c r="AIP15" s="178"/>
      <c r="AIQ15" s="178"/>
      <c r="AIR15" s="178"/>
      <c r="AIS15" s="178"/>
      <c r="AIT15" s="178"/>
      <c r="AIU15" s="178"/>
      <c r="AIV15" s="178"/>
      <c r="AIW15" s="178"/>
      <c r="AIX15" s="178"/>
      <c r="AIY15" s="178"/>
      <c r="AIZ15" s="178"/>
      <c r="AJA15" s="178"/>
      <c r="AJB15" s="178"/>
      <c r="AJC15" s="178"/>
      <c r="AJD15" s="178"/>
      <c r="AJE15" s="178"/>
      <c r="AJF15" s="178"/>
      <c r="AJG15" s="178"/>
      <c r="AJH15" s="178"/>
      <c r="AJI15" s="178"/>
      <c r="AJJ15" s="178"/>
      <c r="AJK15" s="178"/>
      <c r="AJL15" s="178"/>
      <c r="AJM15" s="178"/>
      <c r="AJN15" s="178"/>
      <c r="AJO15" s="178"/>
      <c r="AJP15" s="178"/>
      <c r="AJQ15" s="178"/>
      <c r="AJR15" s="178"/>
      <c r="AJS15" s="178"/>
      <c r="AJT15" s="178"/>
      <c r="AJU15" s="178"/>
      <c r="AJV15" s="178"/>
      <c r="AJW15" s="178"/>
      <c r="AJX15" s="178"/>
      <c r="AJY15" s="178"/>
      <c r="AJZ15" s="178"/>
      <c r="AKA15" s="178"/>
      <c r="AKB15" s="178"/>
      <c r="AKC15" s="178"/>
      <c r="AKD15" s="178"/>
      <c r="AKE15" s="178"/>
      <c r="AKF15" s="178"/>
      <c r="AKG15" s="178"/>
      <c r="AKH15" s="178"/>
      <c r="AKI15" s="178"/>
      <c r="AKJ15" s="178"/>
      <c r="AKK15" s="178"/>
      <c r="AKL15" s="178"/>
      <c r="AKM15" s="178"/>
      <c r="AKN15" s="178"/>
      <c r="AKO15" s="178"/>
      <c r="AKP15" s="178"/>
      <c r="AKQ15" s="178"/>
      <c r="AKR15" s="178"/>
      <c r="AKS15" s="178"/>
      <c r="AKT15" s="178"/>
      <c r="AKU15" s="178"/>
      <c r="AKV15" s="178"/>
      <c r="AKW15" s="178"/>
      <c r="AKX15" s="178"/>
      <c r="AKY15" s="178"/>
      <c r="AKZ15" s="178"/>
      <c r="ALA15" s="178"/>
      <c r="ALB15" s="178"/>
      <c r="ALC15" s="178"/>
      <c r="ALD15" s="178"/>
      <c r="ALE15" s="178"/>
      <c r="ALF15" s="178"/>
      <c r="ALG15" s="178"/>
      <c r="ALH15" s="178"/>
      <c r="ALI15" s="178"/>
      <c r="ALJ15" s="178"/>
      <c r="ALK15" s="178"/>
      <c r="ALL15" s="178"/>
      <c r="ALM15" s="178"/>
      <c r="ALN15" s="178"/>
      <c r="ALO15" s="178"/>
      <c r="ALP15" s="178"/>
      <c r="ALQ15" s="178"/>
      <c r="ALR15" s="178"/>
      <c r="ALS15" s="178"/>
      <c r="ALT15" s="178"/>
      <c r="ALU15" s="178"/>
      <c r="ALV15" s="178"/>
      <c r="ALW15" s="178"/>
      <c r="ALX15" s="178"/>
      <c r="ALY15" s="178"/>
      <c r="ALZ15" s="178"/>
      <c r="AMA15" s="178"/>
      <c r="AMB15" s="178"/>
      <c r="AMC15" s="178"/>
      <c r="AMD15" s="178"/>
      <c r="AME15" s="178"/>
      <c r="AMF15" s="178"/>
      <c r="AMG15" s="178"/>
      <c r="AMH15" s="178"/>
      <c r="AMI15" s="178"/>
      <c r="AMJ15" s="178"/>
      <c r="AMK15" s="178"/>
      <c r="AML15" s="178"/>
      <c r="AMM15" s="178"/>
      <c r="AMN15" s="178"/>
      <c r="AMO15" s="178"/>
      <c r="AMP15" s="178"/>
      <c r="AMQ15" s="178"/>
      <c r="AMR15" s="178"/>
      <c r="AMS15" s="178"/>
      <c r="AMT15" s="178"/>
      <c r="AMU15" s="178"/>
      <c r="AMV15" s="178"/>
      <c r="AMW15" s="178"/>
      <c r="AMX15" s="178"/>
      <c r="AMY15" s="178"/>
      <c r="AMZ15" s="178"/>
      <c r="ANA15" s="178"/>
      <c r="ANB15" s="178"/>
      <c r="ANC15" s="178"/>
      <c r="AND15" s="178"/>
      <c r="ANE15" s="178"/>
      <c r="ANF15" s="178"/>
      <c r="ANG15" s="178"/>
      <c r="ANH15" s="178"/>
      <c r="ANI15" s="178"/>
      <c r="ANJ15" s="178"/>
      <c r="ANK15" s="178"/>
      <c r="ANL15" s="178"/>
      <c r="ANM15" s="178"/>
      <c r="ANN15" s="178"/>
      <c r="ANO15" s="178"/>
      <c r="ANP15" s="178"/>
      <c r="ANQ15" s="178"/>
      <c r="ANR15" s="178"/>
      <c r="ANS15" s="178"/>
      <c r="ANT15" s="178"/>
      <c r="ANU15" s="178"/>
      <c r="ANV15" s="178"/>
      <c r="ANW15" s="178"/>
      <c r="ANX15" s="178"/>
      <c r="ANY15" s="178"/>
      <c r="ANZ15" s="178"/>
      <c r="AOA15" s="178"/>
      <c r="AOB15" s="178"/>
      <c r="AOC15" s="178"/>
      <c r="AOD15" s="178"/>
      <c r="AOE15" s="178"/>
      <c r="AOF15" s="178"/>
      <c r="AOG15" s="178"/>
      <c r="AOH15" s="178"/>
      <c r="AOI15" s="178"/>
      <c r="AOJ15" s="178"/>
      <c r="AOK15" s="178"/>
      <c r="AOL15" s="178"/>
      <c r="AOM15" s="178"/>
      <c r="AON15" s="178"/>
      <c r="AOO15" s="178"/>
      <c r="AOP15" s="178"/>
      <c r="AOQ15" s="178"/>
      <c r="AOR15" s="178"/>
      <c r="AOS15" s="178"/>
      <c r="AOT15" s="178"/>
      <c r="AOU15" s="178"/>
      <c r="AOV15" s="178"/>
      <c r="AOW15" s="178"/>
      <c r="AOX15" s="178"/>
      <c r="AOY15" s="178"/>
      <c r="AOZ15" s="178"/>
      <c r="APA15" s="178"/>
      <c r="APB15" s="178"/>
      <c r="APC15" s="178"/>
      <c r="APD15" s="178"/>
      <c r="APE15" s="178"/>
      <c r="APF15" s="178"/>
      <c r="APG15" s="178"/>
      <c r="APH15" s="178"/>
      <c r="API15" s="178"/>
      <c r="APJ15" s="178"/>
      <c r="APK15" s="178"/>
      <c r="APL15" s="178"/>
      <c r="APM15" s="178"/>
      <c r="APN15" s="178"/>
      <c r="APO15" s="178"/>
      <c r="APP15" s="178"/>
      <c r="APQ15" s="178"/>
      <c r="APR15" s="178"/>
      <c r="APS15" s="178"/>
      <c r="APT15" s="178"/>
      <c r="APU15" s="178"/>
      <c r="APV15" s="178"/>
      <c r="APW15" s="178"/>
      <c r="APX15" s="178"/>
      <c r="APY15" s="178"/>
      <c r="APZ15" s="178"/>
      <c r="AQA15" s="178"/>
      <c r="AQB15" s="178"/>
      <c r="AQC15" s="178"/>
      <c r="AQD15" s="178"/>
      <c r="AQE15" s="178"/>
      <c r="AQF15" s="178"/>
      <c r="AQG15" s="178"/>
      <c r="AQH15" s="178"/>
    </row>
    <row r="16" spans="1:1126" s="141" customFormat="1" ht="15.6" thickBot="1" x14ac:dyDescent="0.3">
      <c r="A16" s="257" t="s">
        <v>125</v>
      </c>
      <c r="B16" s="288">
        <f>Projections!B42</f>
        <v>0</v>
      </c>
      <c r="C16" s="288">
        <f>SUM(Projections!B42:'Projections'!C42)/2</f>
        <v>0</v>
      </c>
      <c r="D16" s="288">
        <f>SUM(Projections!B42:'Projections'!D42)/3</f>
        <v>0</v>
      </c>
      <c r="E16" s="288">
        <f>SUM(Projections!B42:'Projections'!E42)/4</f>
        <v>0</v>
      </c>
      <c r="F16" s="288">
        <f>SUM(Projections!B42:'Projections'!F42)/5</f>
        <v>0</v>
      </c>
      <c r="G16" s="288">
        <f>SUM(Projections!B42:'Projections'!G42)/6</f>
        <v>0</v>
      </c>
      <c r="H16" s="288">
        <f>SUM(Projections!B42:'Projections'!H42)/7</f>
        <v>0</v>
      </c>
      <c r="I16" s="288">
        <f>SUM(Projections!B42:'Projections'!I42)/8</f>
        <v>0</v>
      </c>
      <c r="J16" s="288">
        <f>SUM(Projections!B42:'Projections'!J42)/9</f>
        <v>0</v>
      </c>
      <c r="K16" s="288">
        <f>SUM(Projections!B42:'Projections'!K42)/10</f>
        <v>0</v>
      </c>
      <c r="L16" s="288">
        <f>SUM(Projections!B42:'Projections'!L42)/11</f>
        <v>0</v>
      </c>
      <c r="M16" s="288">
        <f>SUM(Projections!B42:'Projections'!M42)/12</f>
        <v>0</v>
      </c>
      <c r="N16" s="258"/>
      <c r="O16" s="288">
        <f>(Projections!$N42+Projections!P42)/13</f>
        <v>0</v>
      </c>
      <c r="P16" s="288">
        <f>(Projections!$N42+SUM(Projections!$P42:'Projections'!Q42))/14</f>
        <v>0</v>
      </c>
      <c r="Q16" s="288">
        <f>(Projections!$N42+SUM(Projections!$P42:'Projections'!R42))/15</f>
        <v>0</v>
      </c>
      <c r="R16" s="288">
        <f>(Projections!$N42+SUM(Projections!$P42:'Projections'!S42))/16</f>
        <v>0</v>
      </c>
      <c r="S16" s="288">
        <f>(Projections!$N42+SUM(Projections!$P42:'Projections'!T42))/17</f>
        <v>0</v>
      </c>
      <c r="T16" s="288">
        <f>(Projections!$N42+SUM(Projections!$P42:'Projections'!U42))/18</f>
        <v>0</v>
      </c>
      <c r="U16" s="288">
        <f>(Projections!$N42+SUM(Projections!$P42:'Projections'!V42))/19</f>
        <v>0</v>
      </c>
      <c r="V16" s="288">
        <f>(Projections!$N42+SUM(Projections!$P42:'Projections'!W42))/20</f>
        <v>0</v>
      </c>
      <c r="W16" s="288">
        <f>(Projections!$N42+SUM(Projections!$P42:'Projections'!X42))/21</f>
        <v>0</v>
      </c>
      <c r="X16" s="288">
        <f>(Projections!$N42+SUM(Projections!$P42:'Projections'!Y42))/22</f>
        <v>0</v>
      </c>
      <c r="Y16" s="288">
        <f>(Projections!$N42+SUM(Projections!$P42:'Projections'!Z42))/23</f>
        <v>0</v>
      </c>
      <c r="Z16" s="288">
        <f>(Projections!$N42+SUM(Projections!$P42:'Projections'!AA42))/24</f>
        <v>0</v>
      </c>
      <c r="AA16" s="5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78"/>
      <c r="BW16" s="178"/>
      <c r="BX16" s="178"/>
      <c r="BY16" s="178"/>
      <c r="BZ16" s="178"/>
      <c r="CA16" s="178"/>
      <c r="CB16" s="178"/>
      <c r="CC16" s="178"/>
      <c r="CD16" s="178"/>
      <c r="CE16" s="178"/>
      <c r="CF16" s="178"/>
      <c r="CG16" s="178"/>
      <c r="CH16" s="178"/>
      <c r="CI16" s="178"/>
      <c r="CJ16" s="178"/>
      <c r="CK16" s="178"/>
      <c r="CL16" s="178"/>
      <c r="CM16" s="178"/>
      <c r="CN16" s="178"/>
      <c r="CO16" s="178"/>
      <c r="CP16" s="178"/>
      <c r="CQ16" s="178"/>
      <c r="CR16" s="178"/>
      <c r="CS16" s="178"/>
      <c r="CT16" s="178"/>
      <c r="CU16" s="178"/>
      <c r="CV16" s="178"/>
      <c r="CW16" s="178"/>
      <c r="CX16" s="178"/>
      <c r="CY16" s="178"/>
      <c r="CZ16" s="178"/>
      <c r="DA16" s="178"/>
      <c r="DB16" s="178"/>
      <c r="DC16" s="178"/>
      <c r="DD16" s="178"/>
      <c r="DE16" s="178"/>
      <c r="DF16" s="178"/>
      <c r="DG16" s="178"/>
      <c r="DH16" s="178"/>
      <c r="DI16" s="178"/>
      <c r="DJ16" s="178"/>
      <c r="DK16" s="178"/>
      <c r="DL16" s="178"/>
      <c r="DM16" s="178"/>
      <c r="DN16" s="178"/>
      <c r="DO16" s="178"/>
      <c r="DP16" s="178"/>
      <c r="DQ16" s="178"/>
      <c r="DR16" s="178"/>
      <c r="DS16" s="178"/>
      <c r="DT16" s="178"/>
      <c r="DU16" s="178"/>
      <c r="DV16" s="178"/>
      <c r="DW16" s="178"/>
      <c r="DX16" s="178"/>
      <c r="DY16" s="178"/>
      <c r="DZ16" s="178"/>
      <c r="EA16" s="178"/>
      <c r="EB16" s="178"/>
      <c r="EC16" s="178"/>
      <c r="ED16" s="178"/>
      <c r="EE16" s="178"/>
      <c r="EF16" s="178"/>
      <c r="EG16" s="178"/>
      <c r="EH16" s="178"/>
      <c r="EI16" s="178"/>
      <c r="EJ16" s="178"/>
      <c r="EK16" s="178"/>
      <c r="EL16" s="178"/>
      <c r="EM16" s="178"/>
      <c r="EN16" s="178"/>
      <c r="EO16" s="178"/>
      <c r="EP16" s="178"/>
      <c r="EQ16" s="178"/>
      <c r="ER16" s="178"/>
      <c r="ES16" s="178"/>
      <c r="ET16" s="178"/>
      <c r="EU16" s="178"/>
      <c r="EV16" s="178"/>
      <c r="EW16" s="178"/>
      <c r="EX16" s="178"/>
      <c r="EY16" s="178"/>
      <c r="EZ16" s="178"/>
      <c r="FA16" s="178"/>
      <c r="FB16" s="178"/>
      <c r="FC16" s="178"/>
      <c r="FD16" s="178"/>
      <c r="FE16" s="178"/>
      <c r="FF16" s="178"/>
      <c r="FG16" s="178"/>
      <c r="FH16" s="178"/>
      <c r="FI16" s="178"/>
      <c r="FJ16" s="178"/>
      <c r="FK16" s="178"/>
      <c r="FL16" s="178"/>
      <c r="FM16" s="178"/>
      <c r="FN16" s="178"/>
      <c r="FO16" s="178"/>
      <c r="FP16" s="178"/>
      <c r="FQ16" s="178"/>
      <c r="FR16" s="178"/>
      <c r="FS16" s="178"/>
      <c r="FT16" s="178"/>
      <c r="FU16" s="178"/>
      <c r="FV16" s="178"/>
      <c r="FW16" s="178"/>
      <c r="FX16" s="178"/>
      <c r="FY16" s="178"/>
      <c r="FZ16" s="178"/>
      <c r="GA16" s="178"/>
      <c r="GB16" s="178"/>
      <c r="GC16" s="178"/>
      <c r="GD16" s="178"/>
      <c r="GE16" s="178"/>
      <c r="GF16" s="178"/>
      <c r="GG16" s="178"/>
      <c r="GH16" s="178"/>
      <c r="GI16" s="178"/>
      <c r="GJ16" s="178"/>
      <c r="GK16" s="178"/>
      <c r="GL16" s="178"/>
      <c r="GM16" s="178"/>
      <c r="GN16" s="178"/>
      <c r="GO16" s="178"/>
      <c r="GP16" s="178"/>
      <c r="GQ16" s="178"/>
      <c r="GR16" s="178"/>
      <c r="GS16" s="178"/>
      <c r="GT16" s="178"/>
      <c r="GU16" s="178"/>
      <c r="GV16" s="178"/>
      <c r="GW16" s="178"/>
      <c r="GX16" s="178"/>
      <c r="GY16" s="178"/>
      <c r="GZ16" s="178"/>
      <c r="HA16" s="178"/>
      <c r="HB16" s="178"/>
      <c r="HC16" s="178"/>
      <c r="HD16" s="178"/>
      <c r="HE16" s="178"/>
      <c r="HF16" s="178"/>
      <c r="HG16" s="178"/>
      <c r="HH16" s="178"/>
      <c r="HI16" s="178"/>
      <c r="HJ16" s="178"/>
      <c r="HK16" s="178"/>
      <c r="HL16" s="178"/>
      <c r="HM16" s="178"/>
      <c r="HN16" s="178"/>
      <c r="HO16" s="178"/>
      <c r="HP16" s="178"/>
      <c r="HQ16" s="178"/>
      <c r="HR16" s="178"/>
      <c r="HS16" s="178"/>
      <c r="HT16" s="178"/>
      <c r="HU16" s="178"/>
      <c r="HV16" s="178"/>
      <c r="HW16" s="178"/>
      <c r="HX16" s="178"/>
      <c r="HY16" s="178"/>
      <c r="HZ16" s="178"/>
      <c r="IA16" s="178"/>
      <c r="IB16" s="178"/>
      <c r="IC16" s="178"/>
      <c r="ID16" s="178"/>
      <c r="IE16" s="178"/>
      <c r="IF16" s="178"/>
      <c r="IG16" s="178"/>
      <c r="IH16" s="178"/>
      <c r="II16" s="178"/>
      <c r="IJ16" s="178"/>
      <c r="IK16" s="178"/>
      <c r="IL16" s="178"/>
      <c r="IM16" s="178"/>
      <c r="IN16" s="178"/>
      <c r="IO16" s="178"/>
      <c r="IP16" s="178"/>
      <c r="IQ16" s="178"/>
      <c r="IR16" s="178"/>
      <c r="IS16" s="178"/>
      <c r="IT16" s="178"/>
      <c r="IU16" s="178"/>
      <c r="IV16" s="178"/>
      <c r="IW16" s="178"/>
      <c r="IX16" s="178"/>
      <c r="IY16" s="178"/>
      <c r="IZ16" s="178"/>
      <c r="JA16" s="178"/>
      <c r="JB16" s="178"/>
      <c r="JC16" s="178"/>
      <c r="JD16" s="178"/>
      <c r="JE16" s="178"/>
      <c r="JF16" s="178"/>
      <c r="JG16" s="178"/>
      <c r="JH16" s="178"/>
      <c r="JI16" s="178"/>
      <c r="JJ16" s="178"/>
      <c r="JK16" s="178"/>
      <c r="JL16" s="178"/>
      <c r="JM16" s="178"/>
      <c r="JN16" s="178"/>
      <c r="JO16" s="178"/>
      <c r="JP16" s="178"/>
      <c r="JQ16" s="178"/>
      <c r="JR16" s="178"/>
      <c r="JS16" s="178"/>
      <c r="JT16" s="178"/>
      <c r="JU16" s="178"/>
      <c r="JV16" s="178"/>
      <c r="JW16" s="178"/>
      <c r="JX16" s="178"/>
      <c r="JY16" s="178"/>
      <c r="JZ16" s="178"/>
      <c r="KA16" s="178"/>
      <c r="KB16" s="178"/>
      <c r="KC16" s="178"/>
      <c r="KD16" s="178"/>
      <c r="KE16" s="178"/>
      <c r="KF16" s="178"/>
      <c r="KG16" s="178"/>
      <c r="KH16" s="178"/>
      <c r="KI16" s="178"/>
      <c r="KJ16" s="178"/>
      <c r="KK16" s="178"/>
      <c r="KL16" s="178"/>
      <c r="KM16" s="178"/>
      <c r="KN16" s="178"/>
      <c r="KO16" s="178"/>
      <c r="KP16" s="178"/>
      <c r="KQ16" s="178"/>
      <c r="KR16" s="178"/>
      <c r="KS16" s="178"/>
      <c r="KT16" s="178"/>
      <c r="KU16" s="178"/>
      <c r="KV16" s="178"/>
      <c r="KW16" s="178"/>
      <c r="KX16" s="178"/>
      <c r="KY16" s="178"/>
      <c r="KZ16" s="178"/>
      <c r="LA16" s="178"/>
      <c r="LB16" s="178"/>
      <c r="LC16" s="178"/>
      <c r="LD16" s="178"/>
      <c r="LE16" s="178"/>
      <c r="LF16" s="178"/>
      <c r="LG16" s="178"/>
      <c r="LH16" s="178"/>
      <c r="LI16" s="178"/>
      <c r="LJ16" s="178"/>
      <c r="LK16" s="178"/>
      <c r="LL16" s="178"/>
      <c r="LM16" s="178"/>
      <c r="LN16" s="178"/>
      <c r="LO16" s="178"/>
      <c r="LP16" s="178"/>
      <c r="LQ16" s="178"/>
      <c r="LR16" s="178"/>
      <c r="LS16" s="178"/>
      <c r="LT16" s="178"/>
      <c r="LU16" s="178"/>
      <c r="LV16" s="178"/>
      <c r="LW16" s="178"/>
      <c r="LX16" s="178"/>
      <c r="LY16" s="178"/>
      <c r="LZ16" s="178"/>
      <c r="MA16" s="178"/>
      <c r="MB16" s="178"/>
      <c r="MC16" s="178"/>
      <c r="MD16" s="178"/>
      <c r="ME16" s="178"/>
      <c r="MF16" s="178"/>
      <c r="MG16" s="178"/>
      <c r="MH16" s="178"/>
      <c r="MI16" s="178"/>
      <c r="MJ16" s="178"/>
      <c r="MK16" s="178"/>
      <c r="ML16" s="178"/>
      <c r="MM16" s="178"/>
      <c r="MN16" s="178"/>
      <c r="MO16" s="178"/>
      <c r="MP16" s="178"/>
      <c r="MQ16" s="178"/>
      <c r="MR16" s="178"/>
      <c r="MS16" s="178"/>
      <c r="MT16" s="178"/>
      <c r="MU16" s="178"/>
      <c r="MV16" s="178"/>
      <c r="MW16" s="178"/>
      <c r="MX16" s="178"/>
      <c r="MY16" s="178"/>
      <c r="MZ16" s="178"/>
      <c r="NA16" s="178"/>
      <c r="NB16" s="178"/>
      <c r="NC16" s="178"/>
      <c r="ND16" s="178"/>
      <c r="NE16" s="178"/>
      <c r="NF16" s="178"/>
      <c r="NG16" s="178"/>
      <c r="NH16" s="178"/>
      <c r="NI16" s="178"/>
      <c r="NJ16" s="178"/>
      <c r="NK16" s="178"/>
      <c r="NL16" s="178"/>
      <c r="NM16" s="178"/>
      <c r="NN16" s="178"/>
      <c r="NO16" s="178"/>
      <c r="NP16" s="178"/>
      <c r="NQ16" s="178"/>
      <c r="NR16" s="178"/>
      <c r="NS16" s="178"/>
      <c r="NT16" s="178"/>
      <c r="NU16" s="178"/>
      <c r="NV16" s="178"/>
      <c r="NW16" s="178"/>
      <c r="NX16" s="178"/>
      <c r="NY16" s="178"/>
      <c r="NZ16" s="178"/>
      <c r="OA16" s="178"/>
      <c r="OB16" s="178"/>
      <c r="OC16" s="178"/>
      <c r="OD16" s="178"/>
      <c r="OE16" s="178"/>
      <c r="OF16" s="178"/>
      <c r="OG16" s="178"/>
      <c r="OH16" s="178"/>
      <c r="OI16" s="178"/>
      <c r="OJ16" s="178"/>
      <c r="OK16" s="178"/>
      <c r="OL16" s="178"/>
      <c r="OM16" s="178"/>
      <c r="ON16" s="178"/>
      <c r="OO16" s="178"/>
      <c r="OP16" s="178"/>
      <c r="OQ16" s="178"/>
      <c r="OR16" s="178"/>
      <c r="OS16" s="178"/>
      <c r="OT16" s="178"/>
      <c r="OU16" s="178"/>
      <c r="OV16" s="178"/>
      <c r="OW16" s="178"/>
      <c r="OX16" s="178"/>
      <c r="OY16" s="178"/>
      <c r="OZ16" s="178"/>
      <c r="PA16" s="178"/>
      <c r="PB16" s="178"/>
      <c r="PC16" s="178"/>
      <c r="PD16" s="178"/>
      <c r="PE16" s="178"/>
      <c r="PF16" s="178"/>
      <c r="PG16" s="178"/>
      <c r="PH16" s="178"/>
      <c r="PI16" s="178"/>
      <c r="PJ16" s="178"/>
      <c r="PK16" s="178"/>
      <c r="PL16" s="178"/>
      <c r="PM16" s="178"/>
      <c r="PN16" s="178"/>
      <c r="PO16" s="178"/>
      <c r="PP16" s="178"/>
      <c r="PQ16" s="178"/>
      <c r="PR16" s="178"/>
      <c r="PS16" s="178"/>
      <c r="PT16" s="178"/>
      <c r="PU16" s="178"/>
      <c r="PV16" s="178"/>
      <c r="PW16" s="178"/>
      <c r="PX16" s="178"/>
      <c r="PY16" s="178"/>
      <c r="PZ16" s="178"/>
      <c r="QA16" s="178"/>
      <c r="QB16" s="178"/>
      <c r="QC16" s="178"/>
      <c r="QD16" s="178"/>
      <c r="QE16" s="178"/>
      <c r="QF16" s="178"/>
      <c r="QG16" s="178"/>
      <c r="QH16" s="178"/>
      <c r="QI16" s="178"/>
      <c r="QJ16" s="178"/>
      <c r="QK16" s="178"/>
      <c r="QL16" s="178"/>
      <c r="QM16" s="178"/>
      <c r="QN16" s="178"/>
      <c r="QO16" s="178"/>
      <c r="QP16" s="178"/>
      <c r="QQ16" s="178"/>
      <c r="QR16" s="178"/>
      <c r="QS16" s="178"/>
      <c r="QT16" s="178"/>
      <c r="QU16" s="178"/>
      <c r="QV16" s="178"/>
      <c r="QW16" s="178"/>
      <c r="QX16" s="178"/>
      <c r="QY16" s="178"/>
      <c r="QZ16" s="178"/>
      <c r="RA16" s="178"/>
      <c r="RB16" s="178"/>
      <c r="RC16" s="178"/>
      <c r="RD16" s="178"/>
      <c r="RE16" s="178"/>
      <c r="RF16" s="178"/>
      <c r="RG16" s="178"/>
      <c r="RH16" s="178"/>
      <c r="RI16" s="178"/>
      <c r="RJ16" s="178"/>
      <c r="RK16" s="178"/>
      <c r="RL16" s="178"/>
      <c r="RM16" s="178"/>
      <c r="RN16" s="178"/>
      <c r="RO16" s="178"/>
      <c r="RP16" s="178"/>
      <c r="RQ16" s="178"/>
      <c r="RR16" s="178"/>
      <c r="RS16" s="178"/>
      <c r="RT16" s="178"/>
      <c r="RU16" s="178"/>
      <c r="RV16" s="178"/>
      <c r="RW16" s="178"/>
      <c r="RX16" s="178"/>
      <c r="RY16" s="178"/>
      <c r="RZ16" s="178"/>
      <c r="SA16" s="178"/>
      <c r="SB16" s="178"/>
      <c r="SC16" s="178"/>
      <c r="SD16" s="178"/>
      <c r="SE16" s="178"/>
      <c r="SF16" s="178"/>
      <c r="SG16" s="178"/>
      <c r="SH16" s="178"/>
      <c r="SI16" s="178"/>
      <c r="SJ16" s="178"/>
      <c r="SK16" s="178"/>
      <c r="SL16" s="178"/>
      <c r="SM16" s="178"/>
      <c r="SN16" s="178"/>
      <c r="SO16" s="178"/>
      <c r="SP16" s="178"/>
      <c r="SQ16" s="178"/>
      <c r="SR16" s="178"/>
      <c r="SS16" s="178"/>
      <c r="ST16" s="178"/>
      <c r="SU16" s="178"/>
      <c r="SV16" s="178"/>
      <c r="SW16" s="178"/>
      <c r="SX16" s="178"/>
      <c r="SY16" s="178"/>
      <c r="SZ16" s="178"/>
      <c r="TA16" s="178"/>
      <c r="TB16" s="178"/>
      <c r="TC16" s="178"/>
      <c r="TD16" s="178"/>
      <c r="TE16" s="178"/>
      <c r="TF16" s="178"/>
      <c r="TG16" s="178"/>
      <c r="TH16" s="178"/>
      <c r="TI16" s="178"/>
      <c r="TJ16" s="178"/>
      <c r="TK16" s="178"/>
      <c r="TL16" s="178"/>
      <c r="TM16" s="178"/>
      <c r="TN16" s="178"/>
      <c r="TO16" s="178"/>
      <c r="TP16" s="178"/>
      <c r="TQ16" s="178"/>
      <c r="TR16" s="178"/>
      <c r="TS16" s="178"/>
      <c r="TT16" s="178"/>
      <c r="TU16" s="178"/>
      <c r="TV16" s="178"/>
      <c r="TW16" s="178"/>
      <c r="TX16" s="178"/>
      <c r="TY16" s="178"/>
      <c r="TZ16" s="178"/>
      <c r="UA16" s="178"/>
      <c r="UB16" s="178"/>
      <c r="UC16" s="178"/>
      <c r="UD16" s="178"/>
      <c r="UE16" s="178"/>
      <c r="UF16" s="178"/>
      <c r="UG16" s="178"/>
      <c r="UH16" s="178"/>
      <c r="UI16" s="178"/>
      <c r="UJ16" s="178"/>
      <c r="UK16" s="178"/>
      <c r="UL16" s="178"/>
      <c r="UM16" s="178"/>
      <c r="UN16" s="178"/>
      <c r="UO16" s="178"/>
      <c r="UP16" s="178"/>
      <c r="UQ16" s="178"/>
      <c r="UR16" s="178"/>
      <c r="US16" s="178"/>
      <c r="UT16" s="178"/>
      <c r="UU16" s="178"/>
      <c r="UV16" s="178"/>
      <c r="UW16" s="178"/>
      <c r="UX16" s="178"/>
      <c r="UY16" s="178"/>
      <c r="UZ16" s="178"/>
      <c r="VA16" s="178"/>
      <c r="VB16" s="178"/>
      <c r="VC16" s="178"/>
      <c r="VD16" s="178"/>
      <c r="VE16" s="178"/>
      <c r="VF16" s="178"/>
      <c r="VG16" s="178"/>
      <c r="VH16" s="178"/>
      <c r="VI16" s="178"/>
      <c r="VJ16" s="178"/>
      <c r="VK16" s="178"/>
      <c r="VL16" s="178"/>
      <c r="VM16" s="178"/>
      <c r="VN16" s="178"/>
      <c r="VO16" s="178"/>
      <c r="VP16" s="178"/>
      <c r="VQ16" s="178"/>
      <c r="VR16" s="178"/>
      <c r="VS16" s="178"/>
      <c r="VT16" s="178"/>
      <c r="VU16" s="178"/>
      <c r="VV16" s="178"/>
      <c r="VW16" s="178"/>
      <c r="VX16" s="178"/>
      <c r="VY16" s="178"/>
      <c r="VZ16" s="178"/>
      <c r="WA16" s="178"/>
      <c r="WB16" s="178"/>
      <c r="WC16" s="178"/>
      <c r="WD16" s="178"/>
      <c r="WE16" s="178"/>
      <c r="WF16" s="178"/>
      <c r="WG16" s="178"/>
      <c r="WH16" s="178"/>
      <c r="WI16" s="178"/>
      <c r="WJ16" s="178"/>
      <c r="WK16" s="178"/>
      <c r="WL16" s="178"/>
      <c r="WM16" s="178"/>
      <c r="WN16" s="178"/>
      <c r="WO16" s="178"/>
      <c r="WP16" s="178"/>
      <c r="WQ16" s="178"/>
      <c r="WR16" s="178"/>
      <c r="WS16" s="178"/>
      <c r="WT16" s="178"/>
      <c r="WU16" s="178"/>
      <c r="WV16" s="178"/>
      <c r="WW16" s="178"/>
      <c r="WX16" s="178"/>
      <c r="WY16" s="178"/>
      <c r="WZ16" s="178"/>
      <c r="XA16" s="178"/>
      <c r="XB16" s="178"/>
      <c r="XC16" s="178"/>
      <c r="XD16" s="178"/>
      <c r="XE16" s="178"/>
      <c r="XF16" s="178"/>
      <c r="XG16" s="178"/>
      <c r="XH16" s="178"/>
      <c r="XI16" s="178"/>
      <c r="XJ16" s="178"/>
      <c r="XK16" s="178"/>
      <c r="XL16" s="178"/>
      <c r="XM16" s="178"/>
      <c r="XN16" s="178"/>
      <c r="XO16" s="178"/>
      <c r="XP16" s="178"/>
      <c r="XQ16" s="178"/>
      <c r="XR16" s="178"/>
      <c r="XS16" s="178"/>
      <c r="XT16" s="178"/>
      <c r="XU16" s="178"/>
      <c r="XV16" s="178"/>
      <c r="XW16" s="178"/>
      <c r="XX16" s="178"/>
      <c r="XY16" s="178"/>
      <c r="XZ16" s="178"/>
      <c r="YA16" s="178"/>
      <c r="YB16" s="178"/>
      <c r="YC16" s="178"/>
      <c r="YD16" s="178"/>
      <c r="YE16" s="178"/>
      <c r="YF16" s="178"/>
      <c r="YG16" s="178"/>
      <c r="YH16" s="178"/>
      <c r="YI16" s="178"/>
      <c r="YJ16" s="178"/>
      <c r="YK16" s="178"/>
      <c r="YL16" s="178"/>
      <c r="YM16" s="178"/>
      <c r="YN16" s="178"/>
      <c r="YO16" s="178"/>
      <c r="YP16" s="178"/>
      <c r="YQ16" s="178"/>
      <c r="YR16" s="178"/>
      <c r="YS16" s="178"/>
      <c r="YT16" s="178"/>
      <c r="YU16" s="178"/>
      <c r="YV16" s="178"/>
      <c r="YW16" s="178"/>
      <c r="YX16" s="178"/>
      <c r="YY16" s="178"/>
      <c r="YZ16" s="178"/>
      <c r="ZA16" s="178"/>
      <c r="ZB16" s="178"/>
      <c r="ZC16" s="178"/>
      <c r="ZD16" s="178"/>
      <c r="ZE16" s="178"/>
      <c r="ZF16" s="178"/>
      <c r="ZG16" s="178"/>
      <c r="ZH16" s="178"/>
      <c r="ZI16" s="178"/>
      <c r="ZJ16" s="178"/>
      <c r="ZK16" s="178"/>
      <c r="ZL16" s="178"/>
      <c r="ZM16" s="178"/>
      <c r="ZN16" s="178"/>
      <c r="ZO16" s="178"/>
      <c r="ZP16" s="178"/>
      <c r="ZQ16" s="178"/>
      <c r="ZR16" s="178"/>
      <c r="ZS16" s="178"/>
      <c r="ZT16" s="178"/>
      <c r="ZU16" s="178"/>
      <c r="ZV16" s="178"/>
      <c r="ZW16" s="178"/>
      <c r="ZX16" s="178"/>
      <c r="ZY16" s="178"/>
      <c r="ZZ16" s="178"/>
      <c r="AAA16" s="178"/>
      <c r="AAB16" s="178"/>
      <c r="AAC16" s="178"/>
      <c r="AAD16" s="178"/>
      <c r="AAE16" s="178"/>
      <c r="AAF16" s="178"/>
      <c r="AAG16" s="178"/>
      <c r="AAH16" s="178"/>
      <c r="AAI16" s="178"/>
      <c r="AAJ16" s="178"/>
      <c r="AAK16" s="178"/>
      <c r="AAL16" s="178"/>
      <c r="AAM16" s="178"/>
      <c r="AAN16" s="178"/>
      <c r="AAO16" s="178"/>
      <c r="AAP16" s="178"/>
      <c r="AAQ16" s="178"/>
      <c r="AAR16" s="178"/>
      <c r="AAS16" s="178"/>
      <c r="AAT16" s="178"/>
      <c r="AAU16" s="178"/>
      <c r="AAV16" s="178"/>
      <c r="AAW16" s="178"/>
      <c r="AAX16" s="178"/>
      <c r="AAY16" s="178"/>
      <c r="AAZ16" s="178"/>
      <c r="ABA16" s="178"/>
      <c r="ABB16" s="178"/>
      <c r="ABC16" s="178"/>
      <c r="ABD16" s="178"/>
      <c r="ABE16" s="178"/>
      <c r="ABF16" s="178"/>
      <c r="ABG16" s="178"/>
      <c r="ABH16" s="178"/>
      <c r="ABI16" s="178"/>
      <c r="ABJ16" s="178"/>
      <c r="ABK16" s="178"/>
      <c r="ABL16" s="178"/>
      <c r="ABM16" s="178"/>
      <c r="ABN16" s="178"/>
      <c r="ABO16" s="178"/>
      <c r="ABP16" s="178"/>
      <c r="ABQ16" s="178"/>
      <c r="ABR16" s="178"/>
      <c r="ABS16" s="178"/>
      <c r="ABT16" s="178"/>
      <c r="ABU16" s="178"/>
      <c r="ABV16" s="178"/>
      <c r="ABW16" s="178"/>
      <c r="ABX16" s="178"/>
      <c r="ABY16" s="178"/>
      <c r="ABZ16" s="178"/>
      <c r="ACA16" s="178"/>
      <c r="ACB16" s="178"/>
      <c r="ACC16" s="178"/>
      <c r="ACD16" s="178"/>
      <c r="ACE16" s="178"/>
      <c r="ACF16" s="178"/>
      <c r="ACG16" s="178"/>
      <c r="ACH16" s="178"/>
      <c r="ACI16" s="178"/>
      <c r="ACJ16" s="178"/>
      <c r="ACK16" s="178"/>
      <c r="ACL16" s="178"/>
      <c r="ACM16" s="178"/>
      <c r="ACN16" s="178"/>
      <c r="ACO16" s="178"/>
      <c r="ACP16" s="178"/>
      <c r="ACQ16" s="178"/>
      <c r="ACR16" s="178"/>
      <c r="ACS16" s="178"/>
      <c r="ACT16" s="178"/>
      <c r="ACU16" s="178"/>
      <c r="ACV16" s="178"/>
      <c r="ACW16" s="178"/>
      <c r="ACX16" s="178"/>
      <c r="ACY16" s="178"/>
      <c r="ACZ16" s="178"/>
      <c r="ADA16" s="178"/>
      <c r="ADB16" s="178"/>
      <c r="ADC16" s="178"/>
      <c r="ADD16" s="178"/>
      <c r="ADE16" s="178"/>
      <c r="ADF16" s="178"/>
      <c r="ADG16" s="178"/>
      <c r="ADH16" s="178"/>
      <c r="ADI16" s="178"/>
      <c r="ADJ16" s="178"/>
      <c r="ADK16" s="178"/>
      <c r="ADL16" s="178"/>
      <c r="ADM16" s="178"/>
      <c r="ADN16" s="178"/>
      <c r="ADO16" s="178"/>
      <c r="ADP16" s="178"/>
      <c r="ADQ16" s="178"/>
      <c r="ADR16" s="178"/>
      <c r="ADS16" s="178"/>
      <c r="ADT16" s="178"/>
      <c r="ADU16" s="178"/>
      <c r="ADV16" s="178"/>
      <c r="ADW16" s="178"/>
      <c r="ADX16" s="178"/>
      <c r="ADY16" s="178"/>
      <c r="ADZ16" s="178"/>
      <c r="AEA16" s="178"/>
      <c r="AEB16" s="178"/>
      <c r="AEC16" s="178"/>
      <c r="AED16" s="178"/>
      <c r="AEE16" s="178"/>
      <c r="AEF16" s="178"/>
      <c r="AEG16" s="178"/>
      <c r="AEH16" s="178"/>
      <c r="AEI16" s="178"/>
      <c r="AEJ16" s="178"/>
      <c r="AEK16" s="178"/>
      <c r="AEL16" s="178"/>
      <c r="AEM16" s="178"/>
      <c r="AEN16" s="178"/>
      <c r="AEO16" s="178"/>
      <c r="AEP16" s="178"/>
      <c r="AEQ16" s="178"/>
      <c r="AER16" s="178"/>
      <c r="AES16" s="178"/>
      <c r="AET16" s="178"/>
      <c r="AEU16" s="178"/>
      <c r="AEV16" s="178"/>
      <c r="AEW16" s="178"/>
      <c r="AEX16" s="178"/>
      <c r="AEY16" s="178"/>
      <c r="AEZ16" s="178"/>
      <c r="AFA16" s="178"/>
      <c r="AFB16" s="178"/>
      <c r="AFC16" s="178"/>
      <c r="AFD16" s="178"/>
      <c r="AFE16" s="178"/>
      <c r="AFF16" s="178"/>
      <c r="AFG16" s="178"/>
      <c r="AFH16" s="178"/>
      <c r="AFI16" s="178"/>
      <c r="AFJ16" s="178"/>
      <c r="AFK16" s="178"/>
      <c r="AFL16" s="178"/>
      <c r="AFM16" s="178"/>
      <c r="AFN16" s="178"/>
      <c r="AFO16" s="178"/>
      <c r="AFP16" s="178"/>
      <c r="AFQ16" s="178"/>
      <c r="AFR16" s="178"/>
      <c r="AFS16" s="178"/>
      <c r="AFT16" s="178"/>
      <c r="AFU16" s="178"/>
      <c r="AFV16" s="178"/>
      <c r="AFW16" s="178"/>
      <c r="AFX16" s="178"/>
      <c r="AFY16" s="178"/>
      <c r="AFZ16" s="178"/>
      <c r="AGA16" s="178"/>
      <c r="AGB16" s="178"/>
      <c r="AGC16" s="178"/>
      <c r="AGD16" s="178"/>
      <c r="AGE16" s="178"/>
      <c r="AGF16" s="178"/>
      <c r="AGG16" s="178"/>
      <c r="AGH16" s="178"/>
      <c r="AGI16" s="178"/>
      <c r="AGJ16" s="178"/>
      <c r="AGK16" s="178"/>
      <c r="AGL16" s="178"/>
      <c r="AGM16" s="178"/>
      <c r="AGN16" s="178"/>
      <c r="AGO16" s="178"/>
      <c r="AGP16" s="178"/>
      <c r="AGQ16" s="178"/>
      <c r="AGR16" s="178"/>
      <c r="AGS16" s="178"/>
      <c r="AGT16" s="178"/>
      <c r="AGU16" s="178"/>
      <c r="AGV16" s="178"/>
      <c r="AGW16" s="178"/>
      <c r="AGX16" s="178"/>
      <c r="AGY16" s="178"/>
      <c r="AGZ16" s="178"/>
      <c r="AHA16" s="178"/>
      <c r="AHB16" s="178"/>
      <c r="AHC16" s="178"/>
      <c r="AHD16" s="178"/>
      <c r="AHE16" s="178"/>
      <c r="AHF16" s="178"/>
      <c r="AHG16" s="178"/>
      <c r="AHH16" s="178"/>
      <c r="AHI16" s="178"/>
      <c r="AHJ16" s="178"/>
      <c r="AHK16" s="178"/>
      <c r="AHL16" s="178"/>
      <c r="AHM16" s="178"/>
      <c r="AHN16" s="178"/>
      <c r="AHO16" s="178"/>
      <c r="AHP16" s="178"/>
      <c r="AHQ16" s="178"/>
      <c r="AHR16" s="178"/>
      <c r="AHS16" s="178"/>
      <c r="AHT16" s="178"/>
      <c r="AHU16" s="178"/>
      <c r="AHV16" s="178"/>
      <c r="AHW16" s="178"/>
      <c r="AHX16" s="178"/>
      <c r="AHY16" s="178"/>
      <c r="AHZ16" s="178"/>
      <c r="AIA16" s="178"/>
      <c r="AIB16" s="178"/>
      <c r="AIC16" s="178"/>
      <c r="AID16" s="178"/>
      <c r="AIE16" s="178"/>
      <c r="AIF16" s="178"/>
      <c r="AIG16" s="178"/>
      <c r="AIH16" s="178"/>
      <c r="AII16" s="178"/>
      <c r="AIJ16" s="178"/>
      <c r="AIK16" s="178"/>
      <c r="AIL16" s="178"/>
      <c r="AIM16" s="178"/>
      <c r="AIN16" s="178"/>
      <c r="AIO16" s="178"/>
      <c r="AIP16" s="178"/>
      <c r="AIQ16" s="178"/>
      <c r="AIR16" s="178"/>
      <c r="AIS16" s="178"/>
      <c r="AIT16" s="178"/>
      <c r="AIU16" s="178"/>
      <c r="AIV16" s="178"/>
      <c r="AIW16" s="178"/>
      <c r="AIX16" s="178"/>
      <c r="AIY16" s="178"/>
      <c r="AIZ16" s="178"/>
      <c r="AJA16" s="178"/>
      <c r="AJB16" s="178"/>
      <c r="AJC16" s="178"/>
      <c r="AJD16" s="178"/>
      <c r="AJE16" s="178"/>
      <c r="AJF16" s="178"/>
      <c r="AJG16" s="178"/>
      <c r="AJH16" s="178"/>
      <c r="AJI16" s="178"/>
      <c r="AJJ16" s="178"/>
      <c r="AJK16" s="178"/>
      <c r="AJL16" s="178"/>
      <c r="AJM16" s="178"/>
      <c r="AJN16" s="178"/>
      <c r="AJO16" s="178"/>
      <c r="AJP16" s="178"/>
      <c r="AJQ16" s="178"/>
      <c r="AJR16" s="178"/>
      <c r="AJS16" s="178"/>
      <c r="AJT16" s="178"/>
      <c r="AJU16" s="178"/>
      <c r="AJV16" s="178"/>
      <c r="AJW16" s="178"/>
      <c r="AJX16" s="178"/>
      <c r="AJY16" s="178"/>
      <c r="AJZ16" s="178"/>
      <c r="AKA16" s="178"/>
      <c r="AKB16" s="178"/>
      <c r="AKC16" s="178"/>
      <c r="AKD16" s="178"/>
      <c r="AKE16" s="178"/>
      <c r="AKF16" s="178"/>
      <c r="AKG16" s="178"/>
      <c r="AKH16" s="178"/>
      <c r="AKI16" s="178"/>
      <c r="AKJ16" s="178"/>
      <c r="AKK16" s="178"/>
      <c r="AKL16" s="178"/>
      <c r="AKM16" s="178"/>
      <c r="AKN16" s="178"/>
      <c r="AKO16" s="178"/>
      <c r="AKP16" s="178"/>
      <c r="AKQ16" s="178"/>
      <c r="AKR16" s="178"/>
      <c r="AKS16" s="178"/>
      <c r="AKT16" s="178"/>
      <c r="AKU16" s="178"/>
      <c r="AKV16" s="178"/>
      <c r="AKW16" s="178"/>
      <c r="AKX16" s="178"/>
      <c r="AKY16" s="178"/>
      <c r="AKZ16" s="178"/>
      <c r="ALA16" s="178"/>
      <c r="ALB16" s="178"/>
      <c r="ALC16" s="178"/>
      <c r="ALD16" s="178"/>
      <c r="ALE16" s="178"/>
      <c r="ALF16" s="178"/>
      <c r="ALG16" s="178"/>
      <c r="ALH16" s="178"/>
      <c r="ALI16" s="178"/>
      <c r="ALJ16" s="178"/>
      <c r="ALK16" s="178"/>
      <c r="ALL16" s="178"/>
      <c r="ALM16" s="178"/>
      <c r="ALN16" s="178"/>
      <c r="ALO16" s="178"/>
      <c r="ALP16" s="178"/>
      <c r="ALQ16" s="178"/>
      <c r="ALR16" s="178"/>
      <c r="ALS16" s="178"/>
      <c r="ALT16" s="178"/>
      <c r="ALU16" s="178"/>
      <c r="ALV16" s="178"/>
      <c r="ALW16" s="178"/>
      <c r="ALX16" s="178"/>
      <c r="ALY16" s="178"/>
      <c r="ALZ16" s="178"/>
      <c r="AMA16" s="178"/>
      <c r="AMB16" s="178"/>
      <c r="AMC16" s="178"/>
      <c r="AMD16" s="178"/>
      <c r="AME16" s="178"/>
      <c r="AMF16" s="178"/>
      <c r="AMG16" s="178"/>
      <c r="AMH16" s="178"/>
      <c r="AMI16" s="178"/>
      <c r="AMJ16" s="178"/>
      <c r="AMK16" s="178"/>
      <c r="AML16" s="178"/>
      <c r="AMM16" s="178"/>
      <c r="AMN16" s="178"/>
      <c r="AMO16" s="178"/>
      <c r="AMP16" s="178"/>
      <c r="AMQ16" s="178"/>
      <c r="AMR16" s="178"/>
      <c r="AMS16" s="178"/>
      <c r="AMT16" s="178"/>
      <c r="AMU16" s="178"/>
      <c r="AMV16" s="178"/>
      <c r="AMW16" s="178"/>
      <c r="AMX16" s="178"/>
      <c r="AMY16" s="178"/>
      <c r="AMZ16" s="178"/>
      <c r="ANA16" s="178"/>
      <c r="ANB16" s="178"/>
      <c r="ANC16" s="178"/>
      <c r="AND16" s="178"/>
      <c r="ANE16" s="178"/>
      <c r="ANF16" s="178"/>
      <c r="ANG16" s="178"/>
      <c r="ANH16" s="178"/>
      <c r="ANI16" s="178"/>
      <c r="ANJ16" s="178"/>
      <c r="ANK16" s="178"/>
      <c r="ANL16" s="178"/>
      <c r="ANM16" s="178"/>
      <c r="ANN16" s="178"/>
      <c r="ANO16" s="178"/>
      <c r="ANP16" s="178"/>
      <c r="ANQ16" s="178"/>
      <c r="ANR16" s="178"/>
      <c r="ANS16" s="178"/>
      <c r="ANT16" s="178"/>
      <c r="ANU16" s="178"/>
      <c r="ANV16" s="178"/>
      <c r="ANW16" s="178"/>
      <c r="ANX16" s="178"/>
      <c r="ANY16" s="178"/>
      <c r="ANZ16" s="178"/>
      <c r="AOA16" s="178"/>
      <c r="AOB16" s="178"/>
      <c r="AOC16" s="178"/>
      <c r="AOD16" s="178"/>
      <c r="AOE16" s="178"/>
      <c r="AOF16" s="178"/>
      <c r="AOG16" s="178"/>
      <c r="AOH16" s="178"/>
      <c r="AOI16" s="178"/>
      <c r="AOJ16" s="178"/>
      <c r="AOK16" s="178"/>
      <c r="AOL16" s="178"/>
      <c r="AOM16" s="178"/>
      <c r="AON16" s="178"/>
      <c r="AOO16" s="178"/>
      <c r="AOP16" s="178"/>
      <c r="AOQ16" s="178"/>
      <c r="AOR16" s="178"/>
      <c r="AOS16" s="178"/>
      <c r="AOT16" s="178"/>
      <c r="AOU16" s="178"/>
      <c r="AOV16" s="178"/>
      <c r="AOW16" s="178"/>
      <c r="AOX16" s="178"/>
      <c r="AOY16" s="178"/>
      <c r="AOZ16" s="178"/>
      <c r="APA16" s="178"/>
      <c r="APB16" s="178"/>
      <c r="APC16" s="178"/>
      <c r="APD16" s="178"/>
      <c r="APE16" s="178"/>
      <c r="APF16" s="178"/>
      <c r="APG16" s="178"/>
      <c r="APH16" s="178"/>
      <c r="API16" s="178"/>
      <c r="APJ16" s="178"/>
      <c r="APK16" s="178"/>
      <c r="APL16" s="178"/>
      <c r="APM16" s="178"/>
      <c r="APN16" s="178"/>
      <c r="APO16" s="178"/>
      <c r="APP16" s="178"/>
      <c r="APQ16" s="178"/>
      <c r="APR16" s="178"/>
      <c r="APS16" s="178"/>
      <c r="APT16" s="178"/>
      <c r="APU16" s="178"/>
      <c r="APV16" s="178"/>
      <c r="APW16" s="178"/>
      <c r="APX16" s="178"/>
      <c r="APY16" s="178"/>
      <c r="APZ16" s="178"/>
      <c r="AQA16" s="178"/>
      <c r="AQB16" s="178"/>
      <c r="AQC16" s="178"/>
      <c r="AQD16" s="178"/>
      <c r="AQE16" s="178"/>
      <c r="AQF16" s="178"/>
      <c r="AQG16" s="178"/>
      <c r="AQH16" s="178"/>
    </row>
    <row r="17" spans="1:1126" s="250" customFormat="1" ht="24" customHeight="1" thickBot="1" x14ac:dyDescent="0.35">
      <c r="A17" s="249" t="s">
        <v>45</v>
      </c>
      <c r="B17" s="289"/>
      <c r="C17" s="290" t="str">
        <f>IF(OR(B17="Stability-Cash",B17="x"),"x",IF(AND(C8&gt;=168,C15&gt;=C16),"Stability-Cash",""))</f>
        <v/>
      </c>
      <c r="D17" s="290" t="str">
        <f t="shared" ref="D17:M17" si="12">IF(OR(C17="Stability-Cash",C17="x"),"x",IF(AND(D8&gt;=168,D15&gt;=D16),"Stability-Cash",""))</f>
        <v/>
      </c>
      <c r="E17" s="290" t="str">
        <f t="shared" si="12"/>
        <v/>
      </c>
      <c r="F17" s="290" t="str">
        <f t="shared" si="12"/>
        <v/>
      </c>
      <c r="G17" s="290" t="str">
        <f t="shared" si="12"/>
        <v/>
      </c>
      <c r="H17" s="290" t="str">
        <f t="shared" si="12"/>
        <v/>
      </c>
      <c r="I17" s="290" t="str">
        <f t="shared" si="12"/>
        <v/>
      </c>
      <c r="J17" s="290" t="str">
        <f t="shared" si="12"/>
        <v/>
      </c>
      <c r="K17" s="290" t="str">
        <f t="shared" si="12"/>
        <v/>
      </c>
      <c r="L17" s="290" t="str">
        <f t="shared" si="12"/>
        <v/>
      </c>
      <c r="M17" s="290" t="str">
        <f t="shared" si="12"/>
        <v/>
      </c>
      <c r="N17" s="291"/>
      <c r="O17" s="290" t="str">
        <f>IF(OR(M17="Stability-Cash",M17="x"),"x",IF(AND(O8&gt;=168,O15&gt;=O16),"Stability-Cash",""))</f>
        <v/>
      </c>
      <c r="P17" s="290" t="str">
        <f>IF(OR(O17="Stability-Cash",O17="x"),"x",IF(AND(P8&gt;=168,P15&gt;=P16),"Stability-Cash",""))</f>
        <v/>
      </c>
      <c r="Q17" s="290" t="str">
        <f t="shared" ref="Q17:Z17" si="13">IF(OR(P17="Stability-Cash",P17="x"),"x",IF(AND(Q8&gt;=168,Q15&gt;=Q16),"Stability-Cash",""))</f>
        <v/>
      </c>
      <c r="R17" s="290" t="str">
        <f t="shared" si="13"/>
        <v/>
      </c>
      <c r="S17" s="290" t="str">
        <f t="shared" si="13"/>
        <v/>
      </c>
      <c r="T17" s="290" t="str">
        <f t="shared" si="13"/>
        <v/>
      </c>
      <c r="U17" s="290" t="str">
        <f t="shared" si="13"/>
        <v/>
      </c>
      <c r="V17" s="290" t="str">
        <f t="shared" si="13"/>
        <v/>
      </c>
      <c r="W17" s="290" t="str">
        <f t="shared" si="13"/>
        <v/>
      </c>
      <c r="X17" s="290" t="str">
        <f t="shared" si="13"/>
        <v/>
      </c>
      <c r="Y17" s="290" t="str">
        <f t="shared" si="13"/>
        <v/>
      </c>
      <c r="Z17" s="292" t="str">
        <f t="shared" si="13"/>
        <v/>
      </c>
      <c r="AA17" s="5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8"/>
      <c r="DE17" s="178"/>
      <c r="DF17" s="178"/>
      <c r="DG17" s="178"/>
      <c r="DH17" s="178"/>
      <c r="DI17" s="178"/>
      <c r="DJ17" s="178"/>
      <c r="DK17" s="178"/>
      <c r="DL17" s="178"/>
      <c r="DM17" s="178"/>
      <c r="DN17" s="178"/>
      <c r="DO17" s="178"/>
      <c r="DP17" s="178"/>
      <c r="DQ17" s="178"/>
      <c r="DR17" s="178"/>
      <c r="DS17" s="178"/>
      <c r="DT17" s="178"/>
      <c r="DU17" s="178"/>
      <c r="DV17" s="178"/>
      <c r="DW17" s="178"/>
      <c r="DX17" s="178"/>
      <c r="DY17" s="178"/>
      <c r="DZ17" s="178"/>
      <c r="EA17" s="178"/>
      <c r="EB17" s="178"/>
      <c r="EC17" s="178"/>
      <c r="ED17" s="178"/>
      <c r="EE17" s="178"/>
      <c r="EF17" s="178"/>
      <c r="EG17" s="178"/>
      <c r="EH17" s="178"/>
      <c r="EI17" s="178"/>
      <c r="EJ17" s="178"/>
      <c r="EK17" s="178"/>
      <c r="EL17" s="178"/>
      <c r="EM17" s="178"/>
      <c r="EN17" s="178"/>
      <c r="EO17" s="178"/>
      <c r="EP17" s="178"/>
      <c r="EQ17" s="178"/>
      <c r="ER17" s="178"/>
      <c r="ES17" s="178"/>
      <c r="ET17" s="178"/>
      <c r="EU17" s="178"/>
      <c r="EV17" s="178"/>
      <c r="EW17" s="178"/>
      <c r="EX17" s="178"/>
      <c r="EY17" s="178"/>
      <c r="EZ17" s="178"/>
      <c r="FA17" s="178"/>
      <c r="FB17" s="178"/>
      <c r="FC17" s="178"/>
      <c r="FD17" s="178"/>
      <c r="FE17" s="178"/>
      <c r="FF17" s="178"/>
      <c r="FG17" s="178"/>
      <c r="FH17" s="178"/>
      <c r="FI17" s="178"/>
      <c r="FJ17" s="178"/>
      <c r="FK17" s="178"/>
      <c r="FL17" s="178"/>
      <c r="FM17" s="178"/>
      <c r="FN17" s="178"/>
      <c r="FO17" s="178"/>
      <c r="FP17" s="178"/>
      <c r="FQ17" s="178"/>
      <c r="FR17" s="178"/>
      <c r="FS17" s="178"/>
      <c r="FT17" s="178"/>
      <c r="FU17" s="178"/>
      <c r="FV17" s="178"/>
      <c r="FW17" s="178"/>
      <c r="FX17" s="178"/>
      <c r="FY17" s="178"/>
      <c r="FZ17" s="178"/>
      <c r="GA17" s="178"/>
      <c r="GB17" s="178"/>
      <c r="GC17" s="178"/>
      <c r="GD17" s="178"/>
      <c r="GE17" s="178"/>
      <c r="GF17" s="178"/>
      <c r="GG17" s="178"/>
      <c r="GH17" s="178"/>
      <c r="GI17" s="178"/>
      <c r="GJ17" s="178"/>
      <c r="GK17" s="178"/>
      <c r="GL17" s="178"/>
      <c r="GM17" s="178"/>
      <c r="GN17" s="178"/>
      <c r="GO17" s="178"/>
      <c r="GP17" s="178"/>
      <c r="GQ17" s="178"/>
      <c r="GR17" s="178"/>
      <c r="GS17" s="178"/>
      <c r="GT17" s="178"/>
      <c r="GU17" s="178"/>
      <c r="GV17" s="178"/>
      <c r="GW17" s="178"/>
      <c r="GX17" s="178"/>
      <c r="GY17" s="178"/>
      <c r="GZ17" s="178"/>
      <c r="HA17" s="178"/>
      <c r="HB17" s="178"/>
      <c r="HC17" s="178"/>
      <c r="HD17" s="178"/>
      <c r="HE17" s="178"/>
      <c r="HF17" s="178"/>
      <c r="HG17" s="178"/>
      <c r="HH17" s="178"/>
      <c r="HI17" s="178"/>
      <c r="HJ17" s="178"/>
      <c r="HK17" s="178"/>
      <c r="HL17" s="178"/>
      <c r="HM17" s="178"/>
      <c r="HN17" s="178"/>
      <c r="HO17" s="178"/>
      <c r="HP17" s="178"/>
      <c r="HQ17" s="178"/>
      <c r="HR17" s="178"/>
      <c r="HS17" s="178"/>
      <c r="HT17" s="178"/>
      <c r="HU17" s="178"/>
      <c r="HV17" s="178"/>
      <c r="HW17" s="178"/>
      <c r="HX17" s="178"/>
      <c r="HY17" s="178"/>
      <c r="HZ17" s="178"/>
      <c r="IA17" s="178"/>
      <c r="IB17" s="178"/>
      <c r="IC17" s="178"/>
      <c r="ID17" s="178"/>
      <c r="IE17" s="178"/>
      <c r="IF17" s="178"/>
      <c r="IG17" s="178"/>
      <c r="IH17" s="178"/>
      <c r="II17" s="178"/>
      <c r="IJ17" s="178"/>
      <c r="IK17" s="178"/>
      <c r="IL17" s="178"/>
      <c r="IM17" s="178"/>
      <c r="IN17" s="178"/>
      <c r="IO17" s="178"/>
      <c r="IP17" s="178"/>
      <c r="IQ17" s="178"/>
      <c r="IR17" s="178"/>
      <c r="IS17" s="178"/>
      <c r="IT17" s="178"/>
      <c r="IU17" s="178"/>
      <c r="IV17" s="178"/>
      <c r="IW17" s="178"/>
      <c r="IX17" s="178"/>
      <c r="IY17" s="178"/>
      <c r="IZ17" s="178"/>
      <c r="JA17" s="178"/>
      <c r="JB17" s="178"/>
      <c r="JC17" s="178"/>
      <c r="JD17" s="178"/>
      <c r="JE17" s="178"/>
      <c r="JF17" s="178"/>
      <c r="JG17" s="178"/>
      <c r="JH17" s="178"/>
      <c r="JI17" s="178"/>
      <c r="JJ17" s="178"/>
      <c r="JK17" s="178"/>
      <c r="JL17" s="178"/>
      <c r="JM17" s="178"/>
      <c r="JN17" s="178"/>
      <c r="JO17" s="178"/>
      <c r="JP17" s="178"/>
      <c r="JQ17" s="178"/>
      <c r="JR17" s="178"/>
      <c r="JS17" s="178"/>
      <c r="JT17" s="178"/>
      <c r="JU17" s="178"/>
      <c r="JV17" s="178"/>
      <c r="JW17" s="178"/>
      <c r="JX17" s="178"/>
      <c r="JY17" s="178"/>
      <c r="JZ17" s="178"/>
      <c r="KA17" s="178"/>
      <c r="KB17" s="178"/>
      <c r="KC17" s="178"/>
      <c r="KD17" s="178"/>
      <c r="KE17" s="178"/>
      <c r="KF17" s="178"/>
      <c r="KG17" s="178"/>
      <c r="KH17" s="178"/>
      <c r="KI17" s="178"/>
      <c r="KJ17" s="178"/>
      <c r="KK17" s="178"/>
      <c r="KL17" s="178"/>
      <c r="KM17" s="178"/>
      <c r="KN17" s="178"/>
      <c r="KO17" s="178"/>
      <c r="KP17" s="178"/>
      <c r="KQ17" s="178"/>
      <c r="KR17" s="178"/>
      <c r="KS17" s="178"/>
      <c r="KT17" s="178"/>
      <c r="KU17" s="178"/>
      <c r="KV17" s="178"/>
      <c r="KW17" s="178"/>
      <c r="KX17" s="178"/>
      <c r="KY17" s="178"/>
      <c r="KZ17" s="178"/>
      <c r="LA17" s="178"/>
      <c r="LB17" s="178"/>
      <c r="LC17" s="178"/>
      <c r="LD17" s="178"/>
      <c r="LE17" s="178"/>
      <c r="LF17" s="178"/>
      <c r="LG17" s="178"/>
      <c r="LH17" s="178"/>
      <c r="LI17" s="178"/>
      <c r="LJ17" s="178"/>
      <c r="LK17" s="178"/>
      <c r="LL17" s="178"/>
      <c r="LM17" s="178"/>
      <c r="LN17" s="178"/>
      <c r="LO17" s="178"/>
      <c r="LP17" s="178"/>
      <c r="LQ17" s="178"/>
      <c r="LR17" s="178"/>
      <c r="LS17" s="178"/>
      <c r="LT17" s="178"/>
      <c r="LU17" s="178"/>
      <c r="LV17" s="178"/>
      <c r="LW17" s="178"/>
      <c r="LX17" s="178"/>
      <c r="LY17" s="178"/>
      <c r="LZ17" s="178"/>
      <c r="MA17" s="178"/>
      <c r="MB17" s="178"/>
      <c r="MC17" s="178"/>
      <c r="MD17" s="178"/>
      <c r="ME17" s="178"/>
      <c r="MF17" s="178"/>
      <c r="MG17" s="178"/>
      <c r="MH17" s="178"/>
      <c r="MI17" s="178"/>
      <c r="MJ17" s="178"/>
      <c r="MK17" s="178"/>
      <c r="ML17" s="178"/>
      <c r="MM17" s="178"/>
      <c r="MN17" s="178"/>
      <c r="MO17" s="178"/>
      <c r="MP17" s="178"/>
      <c r="MQ17" s="178"/>
      <c r="MR17" s="178"/>
      <c r="MS17" s="178"/>
      <c r="MT17" s="178"/>
      <c r="MU17" s="178"/>
      <c r="MV17" s="178"/>
      <c r="MW17" s="178"/>
      <c r="MX17" s="178"/>
      <c r="MY17" s="178"/>
      <c r="MZ17" s="178"/>
      <c r="NA17" s="178"/>
      <c r="NB17" s="178"/>
      <c r="NC17" s="178"/>
      <c r="ND17" s="178"/>
      <c r="NE17" s="178"/>
      <c r="NF17" s="178"/>
      <c r="NG17" s="178"/>
      <c r="NH17" s="178"/>
      <c r="NI17" s="178"/>
      <c r="NJ17" s="178"/>
      <c r="NK17" s="178"/>
      <c r="NL17" s="178"/>
      <c r="NM17" s="178"/>
      <c r="NN17" s="178"/>
      <c r="NO17" s="178"/>
      <c r="NP17" s="178"/>
      <c r="NQ17" s="178"/>
      <c r="NR17" s="178"/>
      <c r="NS17" s="178"/>
      <c r="NT17" s="178"/>
      <c r="NU17" s="178"/>
      <c r="NV17" s="178"/>
      <c r="NW17" s="178"/>
      <c r="NX17" s="178"/>
      <c r="NY17" s="178"/>
      <c r="NZ17" s="178"/>
      <c r="OA17" s="178"/>
      <c r="OB17" s="178"/>
      <c r="OC17" s="178"/>
      <c r="OD17" s="178"/>
      <c r="OE17" s="178"/>
      <c r="OF17" s="178"/>
      <c r="OG17" s="178"/>
      <c r="OH17" s="178"/>
      <c r="OI17" s="178"/>
      <c r="OJ17" s="178"/>
      <c r="OK17" s="178"/>
      <c r="OL17" s="178"/>
      <c r="OM17" s="178"/>
      <c r="ON17" s="178"/>
      <c r="OO17" s="178"/>
      <c r="OP17" s="178"/>
      <c r="OQ17" s="178"/>
      <c r="OR17" s="178"/>
      <c r="OS17" s="178"/>
      <c r="OT17" s="178"/>
      <c r="OU17" s="178"/>
      <c r="OV17" s="178"/>
      <c r="OW17" s="178"/>
      <c r="OX17" s="178"/>
      <c r="OY17" s="178"/>
      <c r="OZ17" s="178"/>
      <c r="PA17" s="178"/>
      <c r="PB17" s="178"/>
      <c r="PC17" s="178"/>
      <c r="PD17" s="178"/>
      <c r="PE17" s="178"/>
      <c r="PF17" s="178"/>
      <c r="PG17" s="178"/>
      <c r="PH17" s="178"/>
      <c r="PI17" s="178"/>
      <c r="PJ17" s="178"/>
      <c r="PK17" s="178"/>
      <c r="PL17" s="178"/>
      <c r="PM17" s="178"/>
      <c r="PN17" s="178"/>
      <c r="PO17" s="178"/>
      <c r="PP17" s="178"/>
      <c r="PQ17" s="178"/>
      <c r="PR17" s="178"/>
      <c r="PS17" s="178"/>
      <c r="PT17" s="178"/>
      <c r="PU17" s="178"/>
      <c r="PV17" s="178"/>
      <c r="PW17" s="178"/>
      <c r="PX17" s="178"/>
      <c r="PY17" s="178"/>
      <c r="PZ17" s="178"/>
      <c r="QA17" s="178"/>
      <c r="QB17" s="178"/>
      <c r="QC17" s="178"/>
      <c r="QD17" s="178"/>
      <c r="QE17" s="178"/>
      <c r="QF17" s="178"/>
      <c r="QG17" s="178"/>
      <c r="QH17" s="178"/>
      <c r="QI17" s="178"/>
      <c r="QJ17" s="178"/>
      <c r="QK17" s="178"/>
      <c r="QL17" s="178"/>
      <c r="QM17" s="178"/>
      <c r="QN17" s="178"/>
      <c r="QO17" s="178"/>
      <c r="QP17" s="178"/>
      <c r="QQ17" s="178"/>
      <c r="QR17" s="178"/>
      <c r="QS17" s="178"/>
      <c r="QT17" s="178"/>
      <c r="QU17" s="178"/>
      <c r="QV17" s="178"/>
      <c r="QW17" s="178"/>
      <c r="QX17" s="178"/>
      <c r="QY17" s="178"/>
      <c r="QZ17" s="178"/>
      <c r="RA17" s="178"/>
      <c r="RB17" s="178"/>
      <c r="RC17" s="178"/>
      <c r="RD17" s="178"/>
      <c r="RE17" s="178"/>
      <c r="RF17" s="178"/>
      <c r="RG17" s="178"/>
      <c r="RH17" s="178"/>
      <c r="RI17" s="178"/>
      <c r="RJ17" s="178"/>
      <c r="RK17" s="178"/>
      <c r="RL17" s="178"/>
      <c r="RM17" s="178"/>
      <c r="RN17" s="178"/>
      <c r="RO17" s="178"/>
      <c r="RP17" s="178"/>
      <c r="RQ17" s="178"/>
      <c r="RR17" s="178"/>
      <c r="RS17" s="178"/>
      <c r="RT17" s="178"/>
      <c r="RU17" s="178"/>
      <c r="RV17" s="178"/>
      <c r="RW17" s="178"/>
      <c r="RX17" s="178"/>
      <c r="RY17" s="178"/>
      <c r="RZ17" s="178"/>
      <c r="SA17" s="178"/>
      <c r="SB17" s="178"/>
      <c r="SC17" s="178"/>
      <c r="SD17" s="178"/>
      <c r="SE17" s="178"/>
      <c r="SF17" s="178"/>
      <c r="SG17" s="178"/>
      <c r="SH17" s="178"/>
      <c r="SI17" s="178"/>
      <c r="SJ17" s="178"/>
      <c r="SK17" s="178"/>
      <c r="SL17" s="178"/>
      <c r="SM17" s="178"/>
      <c r="SN17" s="178"/>
      <c r="SO17" s="178"/>
      <c r="SP17" s="178"/>
      <c r="SQ17" s="178"/>
      <c r="SR17" s="178"/>
      <c r="SS17" s="178"/>
      <c r="ST17" s="178"/>
      <c r="SU17" s="178"/>
      <c r="SV17" s="178"/>
      <c r="SW17" s="178"/>
      <c r="SX17" s="178"/>
      <c r="SY17" s="178"/>
      <c r="SZ17" s="178"/>
      <c r="TA17" s="178"/>
      <c r="TB17" s="178"/>
      <c r="TC17" s="178"/>
      <c r="TD17" s="178"/>
      <c r="TE17" s="178"/>
      <c r="TF17" s="178"/>
      <c r="TG17" s="178"/>
      <c r="TH17" s="178"/>
      <c r="TI17" s="178"/>
      <c r="TJ17" s="178"/>
      <c r="TK17" s="178"/>
      <c r="TL17" s="178"/>
      <c r="TM17" s="178"/>
      <c r="TN17" s="178"/>
      <c r="TO17" s="178"/>
      <c r="TP17" s="178"/>
      <c r="TQ17" s="178"/>
      <c r="TR17" s="178"/>
      <c r="TS17" s="178"/>
      <c r="TT17" s="178"/>
      <c r="TU17" s="178"/>
      <c r="TV17" s="178"/>
      <c r="TW17" s="178"/>
      <c r="TX17" s="178"/>
      <c r="TY17" s="178"/>
      <c r="TZ17" s="178"/>
      <c r="UA17" s="178"/>
      <c r="UB17" s="178"/>
      <c r="UC17" s="178"/>
      <c r="UD17" s="178"/>
      <c r="UE17" s="178"/>
      <c r="UF17" s="178"/>
      <c r="UG17" s="178"/>
      <c r="UH17" s="178"/>
      <c r="UI17" s="178"/>
      <c r="UJ17" s="178"/>
      <c r="UK17" s="178"/>
      <c r="UL17" s="178"/>
      <c r="UM17" s="178"/>
      <c r="UN17" s="178"/>
      <c r="UO17" s="178"/>
      <c r="UP17" s="178"/>
      <c r="UQ17" s="178"/>
      <c r="UR17" s="178"/>
      <c r="US17" s="178"/>
      <c r="UT17" s="178"/>
      <c r="UU17" s="178"/>
      <c r="UV17" s="178"/>
      <c r="UW17" s="178"/>
      <c r="UX17" s="178"/>
      <c r="UY17" s="178"/>
      <c r="UZ17" s="178"/>
      <c r="VA17" s="178"/>
      <c r="VB17" s="178"/>
      <c r="VC17" s="178"/>
      <c r="VD17" s="178"/>
      <c r="VE17" s="178"/>
      <c r="VF17" s="178"/>
      <c r="VG17" s="178"/>
      <c r="VH17" s="178"/>
      <c r="VI17" s="178"/>
      <c r="VJ17" s="178"/>
      <c r="VK17" s="178"/>
      <c r="VL17" s="178"/>
      <c r="VM17" s="178"/>
      <c r="VN17" s="178"/>
      <c r="VO17" s="178"/>
      <c r="VP17" s="178"/>
      <c r="VQ17" s="178"/>
      <c r="VR17" s="178"/>
      <c r="VS17" s="178"/>
      <c r="VT17" s="178"/>
      <c r="VU17" s="178"/>
      <c r="VV17" s="178"/>
      <c r="VW17" s="178"/>
      <c r="VX17" s="178"/>
      <c r="VY17" s="178"/>
      <c r="VZ17" s="178"/>
      <c r="WA17" s="178"/>
      <c r="WB17" s="178"/>
      <c r="WC17" s="178"/>
      <c r="WD17" s="178"/>
      <c r="WE17" s="178"/>
      <c r="WF17" s="178"/>
      <c r="WG17" s="178"/>
      <c r="WH17" s="178"/>
      <c r="WI17" s="178"/>
      <c r="WJ17" s="178"/>
      <c r="WK17" s="178"/>
      <c r="WL17" s="178"/>
      <c r="WM17" s="178"/>
      <c r="WN17" s="178"/>
      <c r="WO17" s="178"/>
      <c r="WP17" s="178"/>
      <c r="WQ17" s="178"/>
      <c r="WR17" s="178"/>
      <c r="WS17" s="178"/>
      <c r="WT17" s="178"/>
      <c r="WU17" s="178"/>
      <c r="WV17" s="178"/>
      <c r="WW17" s="178"/>
      <c r="WX17" s="178"/>
      <c r="WY17" s="178"/>
      <c r="WZ17" s="178"/>
      <c r="XA17" s="178"/>
      <c r="XB17" s="178"/>
      <c r="XC17" s="178"/>
      <c r="XD17" s="178"/>
      <c r="XE17" s="178"/>
      <c r="XF17" s="178"/>
      <c r="XG17" s="178"/>
      <c r="XH17" s="178"/>
      <c r="XI17" s="178"/>
      <c r="XJ17" s="178"/>
      <c r="XK17" s="178"/>
      <c r="XL17" s="178"/>
      <c r="XM17" s="178"/>
      <c r="XN17" s="178"/>
      <c r="XO17" s="178"/>
      <c r="XP17" s="178"/>
      <c r="XQ17" s="178"/>
      <c r="XR17" s="178"/>
      <c r="XS17" s="178"/>
      <c r="XT17" s="178"/>
      <c r="XU17" s="178"/>
      <c r="XV17" s="178"/>
      <c r="XW17" s="178"/>
      <c r="XX17" s="178"/>
      <c r="XY17" s="178"/>
      <c r="XZ17" s="178"/>
      <c r="YA17" s="178"/>
      <c r="YB17" s="178"/>
      <c r="YC17" s="178"/>
      <c r="YD17" s="178"/>
      <c r="YE17" s="178"/>
      <c r="YF17" s="178"/>
      <c r="YG17" s="178"/>
      <c r="YH17" s="178"/>
      <c r="YI17" s="178"/>
      <c r="YJ17" s="178"/>
      <c r="YK17" s="178"/>
      <c r="YL17" s="178"/>
      <c r="YM17" s="178"/>
      <c r="YN17" s="178"/>
      <c r="YO17" s="178"/>
      <c r="YP17" s="178"/>
      <c r="YQ17" s="178"/>
      <c r="YR17" s="178"/>
      <c r="YS17" s="178"/>
      <c r="YT17" s="178"/>
      <c r="YU17" s="178"/>
      <c r="YV17" s="178"/>
      <c r="YW17" s="178"/>
      <c r="YX17" s="178"/>
      <c r="YY17" s="178"/>
      <c r="YZ17" s="178"/>
      <c r="ZA17" s="178"/>
      <c r="ZB17" s="178"/>
      <c r="ZC17" s="178"/>
      <c r="ZD17" s="178"/>
      <c r="ZE17" s="178"/>
      <c r="ZF17" s="178"/>
      <c r="ZG17" s="178"/>
      <c r="ZH17" s="178"/>
      <c r="ZI17" s="178"/>
      <c r="ZJ17" s="178"/>
      <c r="ZK17" s="178"/>
      <c r="ZL17" s="178"/>
      <c r="ZM17" s="178"/>
      <c r="ZN17" s="178"/>
      <c r="ZO17" s="178"/>
      <c r="ZP17" s="178"/>
      <c r="ZQ17" s="178"/>
      <c r="ZR17" s="178"/>
      <c r="ZS17" s="178"/>
      <c r="ZT17" s="178"/>
      <c r="ZU17" s="178"/>
      <c r="ZV17" s="178"/>
      <c r="ZW17" s="178"/>
      <c r="ZX17" s="178"/>
      <c r="ZY17" s="178"/>
      <c r="ZZ17" s="178"/>
      <c r="AAA17" s="178"/>
      <c r="AAB17" s="178"/>
      <c r="AAC17" s="178"/>
      <c r="AAD17" s="178"/>
      <c r="AAE17" s="178"/>
      <c r="AAF17" s="178"/>
      <c r="AAG17" s="178"/>
      <c r="AAH17" s="178"/>
      <c r="AAI17" s="178"/>
      <c r="AAJ17" s="178"/>
      <c r="AAK17" s="178"/>
      <c r="AAL17" s="178"/>
      <c r="AAM17" s="178"/>
      <c r="AAN17" s="178"/>
      <c r="AAO17" s="178"/>
      <c r="AAP17" s="178"/>
      <c r="AAQ17" s="178"/>
      <c r="AAR17" s="178"/>
      <c r="AAS17" s="178"/>
      <c r="AAT17" s="178"/>
      <c r="AAU17" s="178"/>
      <c r="AAV17" s="178"/>
      <c r="AAW17" s="178"/>
      <c r="AAX17" s="178"/>
      <c r="AAY17" s="178"/>
      <c r="AAZ17" s="178"/>
      <c r="ABA17" s="178"/>
      <c r="ABB17" s="178"/>
      <c r="ABC17" s="178"/>
      <c r="ABD17" s="178"/>
      <c r="ABE17" s="178"/>
      <c r="ABF17" s="178"/>
      <c r="ABG17" s="178"/>
      <c r="ABH17" s="178"/>
      <c r="ABI17" s="178"/>
      <c r="ABJ17" s="178"/>
      <c r="ABK17" s="178"/>
      <c r="ABL17" s="178"/>
      <c r="ABM17" s="178"/>
      <c r="ABN17" s="178"/>
      <c r="ABO17" s="178"/>
      <c r="ABP17" s="178"/>
      <c r="ABQ17" s="178"/>
      <c r="ABR17" s="178"/>
      <c r="ABS17" s="178"/>
      <c r="ABT17" s="178"/>
      <c r="ABU17" s="178"/>
      <c r="ABV17" s="178"/>
      <c r="ABW17" s="178"/>
      <c r="ABX17" s="178"/>
      <c r="ABY17" s="178"/>
      <c r="ABZ17" s="178"/>
      <c r="ACA17" s="178"/>
      <c r="ACB17" s="178"/>
      <c r="ACC17" s="178"/>
      <c r="ACD17" s="178"/>
      <c r="ACE17" s="178"/>
      <c r="ACF17" s="178"/>
      <c r="ACG17" s="178"/>
      <c r="ACH17" s="178"/>
      <c r="ACI17" s="178"/>
      <c r="ACJ17" s="178"/>
      <c r="ACK17" s="178"/>
      <c r="ACL17" s="178"/>
      <c r="ACM17" s="178"/>
      <c r="ACN17" s="178"/>
      <c r="ACO17" s="178"/>
      <c r="ACP17" s="178"/>
      <c r="ACQ17" s="178"/>
      <c r="ACR17" s="178"/>
      <c r="ACS17" s="178"/>
      <c r="ACT17" s="178"/>
      <c r="ACU17" s="178"/>
      <c r="ACV17" s="178"/>
      <c r="ACW17" s="178"/>
      <c r="ACX17" s="178"/>
      <c r="ACY17" s="178"/>
      <c r="ACZ17" s="178"/>
      <c r="ADA17" s="178"/>
      <c r="ADB17" s="178"/>
      <c r="ADC17" s="178"/>
      <c r="ADD17" s="178"/>
      <c r="ADE17" s="178"/>
      <c r="ADF17" s="178"/>
      <c r="ADG17" s="178"/>
      <c r="ADH17" s="178"/>
      <c r="ADI17" s="178"/>
      <c r="ADJ17" s="178"/>
      <c r="ADK17" s="178"/>
      <c r="ADL17" s="178"/>
      <c r="ADM17" s="178"/>
      <c r="ADN17" s="178"/>
      <c r="ADO17" s="178"/>
      <c r="ADP17" s="178"/>
      <c r="ADQ17" s="178"/>
      <c r="ADR17" s="178"/>
      <c r="ADS17" s="178"/>
      <c r="ADT17" s="178"/>
      <c r="ADU17" s="178"/>
      <c r="ADV17" s="178"/>
      <c r="ADW17" s="178"/>
      <c r="ADX17" s="178"/>
      <c r="ADY17" s="178"/>
      <c r="ADZ17" s="178"/>
      <c r="AEA17" s="178"/>
      <c r="AEB17" s="178"/>
      <c r="AEC17" s="178"/>
      <c r="AED17" s="178"/>
      <c r="AEE17" s="178"/>
      <c r="AEF17" s="178"/>
      <c r="AEG17" s="178"/>
      <c r="AEH17" s="178"/>
      <c r="AEI17" s="178"/>
      <c r="AEJ17" s="178"/>
      <c r="AEK17" s="178"/>
      <c r="AEL17" s="178"/>
      <c r="AEM17" s="178"/>
      <c r="AEN17" s="178"/>
      <c r="AEO17" s="178"/>
      <c r="AEP17" s="178"/>
      <c r="AEQ17" s="178"/>
      <c r="AER17" s="178"/>
      <c r="AES17" s="178"/>
      <c r="AET17" s="178"/>
      <c r="AEU17" s="178"/>
      <c r="AEV17" s="178"/>
      <c r="AEW17" s="178"/>
      <c r="AEX17" s="178"/>
      <c r="AEY17" s="178"/>
      <c r="AEZ17" s="178"/>
      <c r="AFA17" s="178"/>
      <c r="AFB17" s="178"/>
      <c r="AFC17" s="178"/>
      <c r="AFD17" s="178"/>
      <c r="AFE17" s="178"/>
      <c r="AFF17" s="178"/>
      <c r="AFG17" s="178"/>
      <c r="AFH17" s="178"/>
      <c r="AFI17" s="178"/>
      <c r="AFJ17" s="178"/>
      <c r="AFK17" s="178"/>
      <c r="AFL17" s="178"/>
      <c r="AFM17" s="178"/>
      <c r="AFN17" s="178"/>
      <c r="AFO17" s="178"/>
      <c r="AFP17" s="178"/>
      <c r="AFQ17" s="178"/>
      <c r="AFR17" s="178"/>
      <c r="AFS17" s="178"/>
      <c r="AFT17" s="178"/>
      <c r="AFU17" s="178"/>
      <c r="AFV17" s="178"/>
      <c r="AFW17" s="178"/>
      <c r="AFX17" s="178"/>
      <c r="AFY17" s="178"/>
      <c r="AFZ17" s="178"/>
      <c r="AGA17" s="178"/>
      <c r="AGB17" s="178"/>
      <c r="AGC17" s="178"/>
      <c r="AGD17" s="178"/>
      <c r="AGE17" s="178"/>
      <c r="AGF17" s="178"/>
      <c r="AGG17" s="178"/>
      <c r="AGH17" s="178"/>
      <c r="AGI17" s="178"/>
      <c r="AGJ17" s="178"/>
      <c r="AGK17" s="178"/>
      <c r="AGL17" s="178"/>
      <c r="AGM17" s="178"/>
      <c r="AGN17" s="178"/>
      <c r="AGO17" s="178"/>
      <c r="AGP17" s="178"/>
      <c r="AGQ17" s="178"/>
      <c r="AGR17" s="178"/>
      <c r="AGS17" s="178"/>
      <c r="AGT17" s="178"/>
      <c r="AGU17" s="178"/>
      <c r="AGV17" s="178"/>
      <c r="AGW17" s="178"/>
      <c r="AGX17" s="178"/>
      <c r="AGY17" s="178"/>
      <c r="AGZ17" s="178"/>
      <c r="AHA17" s="178"/>
      <c r="AHB17" s="178"/>
      <c r="AHC17" s="178"/>
      <c r="AHD17" s="178"/>
      <c r="AHE17" s="178"/>
      <c r="AHF17" s="178"/>
      <c r="AHG17" s="178"/>
      <c r="AHH17" s="178"/>
      <c r="AHI17" s="178"/>
      <c r="AHJ17" s="178"/>
      <c r="AHK17" s="178"/>
      <c r="AHL17" s="178"/>
      <c r="AHM17" s="178"/>
      <c r="AHN17" s="178"/>
      <c r="AHO17" s="178"/>
      <c r="AHP17" s="178"/>
      <c r="AHQ17" s="178"/>
      <c r="AHR17" s="178"/>
      <c r="AHS17" s="178"/>
      <c r="AHT17" s="178"/>
      <c r="AHU17" s="178"/>
      <c r="AHV17" s="178"/>
      <c r="AHW17" s="178"/>
      <c r="AHX17" s="178"/>
      <c r="AHY17" s="178"/>
      <c r="AHZ17" s="178"/>
      <c r="AIA17" s="178"/>
      <c r="AIB17" s="178"/>
      <c r="AIC17" s="178"/>
      <c r="AID17" s="178"/>
      <c r="AIE17" s="178"/>
      <c r="AIF17" s="178"/>
      <c r="AIG17" s="178"/>
      <c r="AIH17" s="178"/>
      <c r="AII17" s="178"/>
      <c r="AIJ17" s="178"/>
      <c r="AIK17" s="178"/>
      <c r="AIL17" s="178"/>
      <c r="AIM17" s="178"/>
      <c r="AIN17" s="178"/>
      <c r="AIO17" s="178"/>
      <c r="AIP17" s="178"/>
      <c r="AIQ17" s="178"/>
      <c r="AIR17" s="178"/>
      <c r="AIS17" s="178"/>
      <c r="AIT17" s="178"/>
      <c r="AIU17" s="178"/>
      <c r="AIV17" s="178"/>
      <c r="AIW17" s="178"/>
      <c r="AIX17" s="178"/>
      <c r="AIY17" s="178"/>
      <c r="AIZ17" s="178"/>
      <c r="AJA17" s="178"/>
      <c r="AJB17" s="178"/>
      <c r="AJC17" s="178"/>
      <c r="AJD17" s="178"/>
      <c r="AJE17" s="178"/>
      <c r="AJF17" s="178"/>
      <c r="AJG17" s="178"/>
      <c r="AJH17" s="178"/>
      <c r="AJI17" s="178"/>
      <c r="AJJ17" s="178"/>
      <c r="AJK17" s="178"/>
      <c r="AJL17" s="178"/>
      <c r="AJM17" s="178"/>
      <c r="AJN17" s="178"/>
      <c r="AJO17" s="178"/>
      <c r="AJP17" s="178"/>
      <c r="AJQ17" s="178"/>
      <c r="AJR17" s="178"/>
      <c r="AJS17" s="178"/>
      <c r="AJT17" s="178"/>
      <c r="AJU17" s="178"/>
      <c r="AJV17" s="178"/>
      <c r="AJW17" s="178"/>
      <c r="AJX17" s="178"/>
      <c r="AJY17" s="178"/>
      <c r="AJZ17" s="178"/>
      <c r="AKA17" s="178"/>
      <c r="AKB17" s="178"/>
      <c r="AKC17" s="178"/>
      <c r="AKD17" s="178"/>
      <c r="AKE17" s="178"/>
      <c r="AKF17" s="178"/>
      <c r="AKG17" s="178"/>
      <c r="AKH17" s="178"/>
      <c r="AKI17" s="178"/>
      <c r="AKJ17" s="178"/>
      <c r="AKK17" s="178"/>
      <c r="AKL17" s="178"/>
      <c r="AKM17" s="178"/>
      <c r="AKN17" s="178"/>
      <c r="AKO17" s="178"/>
      <c r="AKP17" s="178"/>
      <c r="AKQ17" s="178"/>
      <c r="AKR17" s="178"/>
      <c r="AKS17" s="178"/>
      <c r="AKT17" s="178"/>
      <c r="AKU17" s="178"/>
      <c r="AKV17" s="178"/>
      <c r="AKW17" s="178"/>
      <c r="AKX17" s="178"/>
      <c r="AKY17" s="178"/>
      <c r="AKZ17" s="178"/>
      <c r="ALA17" s="178"/>
      <c r="ALB17" s="178"/>
      <c r="ALC17" s="178"/>
      <c r="ALD17" s="178"/>
      <c r="ALE17" s="178"/>
      <c r="ALF17" s="178"/>
      <c r="ALG17" s="178"/>
      <c r="ALH17" s="178"/>
      <c r="ALI17" s="178"/>
      <c r="ALJ17" s="178"/>
      <c r="ALK17" s="178"/>
      <c r="ALL17" s="178"/>
      <c r="ALM17" s="178"/>
      <c r="ALN17" s="178"/>
      <c r="ALO17" s="178"/>
      <c r="ALP17" s="178"/>
      <c r="ALQ17" s="178"/>
      <c r="ALR17" s="178"/>
      <c r="ALS17" s="178"/>
      <c r="ALT17" s="178"/>
      <c r="ALU17" s="178"/>
      <c r="ALV17" s="178"/>
      <c r="ALW17" s="178"/>
      <c r="ALX17" s="178"/>
      <c r="ALY17" s="178"/>
      <c r="ALZ17" s="178"/>
      <c r="AMA17" s="178"/>
      <c r="AMB17" s="178"/>
      <c r="AMC17" s="178"/>
      <c r="AMD17" s="178"/>
      <c r="AME17" s="178"/>
      <c r="AMF17" s="178"/>
      <c r="AMG17" s="178"/>
      <c r="AMH17" s="178"/>
      <c r="AMI17" s="178"/>
      <c r="AMJ17" s="178"/>
      <c r="AMK17" s="178"/>
      <c r="AML17" s="178"/>
      <c r="AMM17" s="178"/>
      <c r="AMN17" s="178"/>
      <c r="AMO17" s="178"/>
      <c r="AMP17" s="178"/>
      <c r="AMQ17" s="178"/>
      <c r="AMR17" s="178"/>
      <c r="AMS17" s="178"/>
      <c r="AMT17" s="178"/>
      <c r="AMU17" s="178"/>
      <c r="AMV17" s="178"/>
      <c r="AMW17" s="178"/>
      <c r="AMX17" s="178"/>
      <c r="AMY17" s="178"/>
      <c r="AMZ17" s="178"/>
      <c r="ANA17" s="178"/>
      <c r="ANB17" s="178"/>
      <c r="ANC17" s="178"/>
      <c r="AND17" s="178"/>
      <c r="ANE17" s="178"/>
      <c r="ANF17" s="178"/>
      <c r="ANG17" s="178"/>
      <c r="ANH17" s="178"/>
      <c r="ANI17" s="178"/>
      <c r="ANJ17" s="178"/>
      <c r="ANK17" s="178"/>
      <c r="ANL17" s="178"/>
      <c r="ANM17" s="178"/>
      <c r="ANN17" s="178"/>
      <c r="ANO17" s="178"/>
      <c r="ANP17" s="178"/>
      <c r="ANQ17" s="178"/>
      <c r="ANR17" s="178"/>
      <c r="ANS17" s="178"/>
      <c r="ANT17" s="178"/>
      <c r="ANU17" s="178"/>
      <c r="ANV17" s="178"/>
      <c r="ANW17" s="178"/>
      <c r="ANX17" s="178"/>
      <c r="ANY17" s="178"/>
      <c r="ANZ17" s="178"/>
      <c r="AOA17" s="178"/>
      <c r="AOB17" s="178"/>
      <c r="AOC17" s="178"/>
      <c r="AOD17" s="178"/>
      <c r="AOE17" s="178"/>
      <c r="AOF17" s="178"/>
      <c r="AOG17" s="178"/>
      <c r="AOH17" s="178"/>
      <c r="AOI17" s="178"/>
      <c r="AOJ17" s="178"/>
      <c r="AOK17" s="178"/>
      <c r="AOL17" s="178"/>
      <c r="AOM17" s="178"/>
      <c r="AON17" s="178"/>
      <c r="AOO17" s="178"/>
      <c r="AOP17" s="178"/>
      <c r="AOQ17" s="178"/>
      <c r="AOR17" s="178"/>
      <c r="AOS17" s="178"/>
      <c r="AOT17" s="178"/>
      <c r="AOU17" s="178"/>
      <c r="AOV17" s="178"/>
      <c r="AOW17" s="178"/>
      <c r="AOX17" s="178"/>
      <c r="AOY17" s="178"/>
      <c r="AOZ17" s="178"/>
      <c r="APA17" s="178"/>
      <c r="APB17" s="178"/>
      <c r="APC17" s="178"/>
      <c r="APD17" s="178"/>
      <c r="APE17" s="178"/>
      <c r="APF17" s="178"/>
      <c r="APG17" s="178"/>
      <c r="APH17" s="178"/>
      <c r="API17" s="178"/>
      <c r="APJ17" s="178"/>
      <c r="APK17" s="178"/>
      <c r="APL17" s="178"/>
      <c r="APM17" s="178"/>
      <c r="APN17" s="178"/>
      <c r="APO17" s="178"/>
      <c r="APP17" s="178"/>
      <c r="APQ17" s="178"/>
      <c r="APR17" s="178"/>
      <c r="APS17" s="178"/>
      <c r="APT17" s="178"/>
      <c r="APU17" s="178"/>
      <c r="APV17" s="178"/>
      <c r="APW17" s="178"/>
      <c r="APX17" s="178"/>
      <c r="APY17" s="178"/>
      <c r="APZ17" s="178"/>
      <c r="AQA17" s="178"/>
      <c r="AQB17" s="178"/>
      <c r="AQC17" s="178"/>
      <c r="AQD17" s="178"/>
      <c r="AQE17" s="178"/>
      <c r="AQF17" s="178"/>
      <c r="AQG17" s="178"/>
      <c r="AQH17" s="178"/>
    </row>
    <row r="18" spans="1:1126" s="235" customFormat="1" ht="15.6" thickBot="1" x14ac:dyDescent="0.3">
      <c r="A18" s="259" t="s">
        <v>124</v>
      </c>
      <c r="B18" s="260">
        <f>B16*3</f>
        <v>0</v>
      </c>
      <c r="C18" s="260">
        <f t="shared" ref="C18:M18" si="14">C16*3</f>
        <v>0</v>
      </c>
      <c r="D18" s="260">
        <f t="shared" si="14"/>
        <v>0</v>
      </c>
      <c r="E18" s="260">
        <f t="shared" si="14"/>
        <v>0</v>
      </c>
      <c r="F18" s="260">
        <f t="shared" si="14"/>
        <v>0</v>
      </c>
      <c r="G18" s="260">
        <f t="shared" si="14"/>
        <v>0</v>
      </c>
      <c r="H18" s="260">
        <f t="shared" si="14"/>
        <v>0</v>
      </c>
      <c r="I18" s="260">
        <f t="shared" si="14"/>
        <v>0</v>
      </c>
      <c r="J18" s="260">
        <f t="shared" si="14"/>
        <v>0</v>
      </c>
      <c r="K18" s="260">
        <f t="shared" si="14"/>
        <v>0</v>
      </c>
      <c r="L18" s="260">
        <f t="shared" si="14"/>
        <v>0</v>
      </c>
      <c r="M18" s="260">
        <f t="shared" si="14"/>
        <v>0</v>
      </c>
      <c r="N18" s="233"/>
      <c r="O18" s="260">
        <f>O16*3</f>
        <v>0</v>
      </c>
      <c r="P18" s="260">
        <f t="shared" ref="P18:Z18" si="15">P16*3</f>
        <v>0</v>
      </c>
      <c r="Q18" s="260">
        <f t="shared" si="15"/>
        <v>0</v>
      </c>
      <c r="R18" s="260">
        <f t="shared" si="15"/>
        <v>0</v>
      </c>
      <c r="S18" s="260">
        <f t="shared" si="15"/>
        <v>0</v>
      </c>
      <c r="T18" s="260">
        <f t="shared" si="15"/>
        <v>0</v>
      </c>
      <c r="U18" s="260">
        <f t="shared" si="15"/>
        <v>0</v>
      </c>
      <c r="V18" s="260">
        <f t="shared" si="15"/>
        <v>0</v>
      </c>
      <c r="W18" s="260">
        <f t="shared" si="15"/>
        <v>0</v>
      </c>
      <c r="X18" s="260">
        <f t="shared" si="15"/>
        <v>0</v>
      </c>
      <c r="Y18" s="260">
        <f t="shared" si="15"/>
        <v>0</v>
      </c>
      <c r="Z18" s="260">
        <f t="shared" si="15"/>
        <v>0</v>
      </c>
      <c r="AA18" s="5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8"/>
      <c r="CH18" s="178"/>
      <c r="CI18" s="178"/>
      <c r="CJ18" s="178"/>
      <c r="CK18" s="178"/>
      <c r="CL18" s="178"/>
      <c r="CM18" s="178"/>
      <c r="CN18" s="178"/>
      <c r="CO18" s="178"/>
      <c r="CP18" s="178"/>
      <c r="CQ18" s="178"/>
      <c r="CR18" s="178"/>
      <c r="CS18" s="178"/>
      <c r="CT18" s="178"/>
      <c r="CU18" s="178"/>
      <c r="CV18" s="178"/>
      <c r="CW18" s="178"/>
      <c r="CX18" s="178"/>
      <c r="CY18" s="178"/>
      <c r="CZ18" s="178"/>
      <c r="DA18" s="178"/>
      <c r="DB18" s="178"/>
      <c r="DC18" s="178"/>
      <c r="DD18" s="178"/>
      <c r="DE18" s="178"/>
      <c r="DF18" s="178"/>
      <c r="DG18" s="178"/>
      <c r="DH18" s="178"/>
      <c r="DI18" s="178"/>
      <c r="DJ18" s="178"/>
      <c r="DK18" s="178"/>
      <c r="DL18" s="178"/>
      <c r="DM18" s="178"/>
      <c r="DN18" s="178"/>
      <c r="DO18" s="178"/>
      <c r="DP18" s="178"/>
      <c r="DQ18" s="178"/>
      <c r="DR18" s="178"/>
      <c r="DS18" s="178"/>
      <c r="DT18" s="178"/>
      <c r="DU18" s="178"/>
      <c r="DV18" s="178"/>
      <c r="DW18" s="178"/>
      <c r="DX18" s="178"/>
      <c r="DY18" s="178"/>
      <c r="DZ18" s="178"/>
      <c r="EA18" s="178"/>
      <c r="EB18" s="178"/>
      <c r="EC18" s="178"/>
      <c r="ED18" s="178"/>
      <c r="EE18" s="178"/>
      <c r="EF18" s="178"/>
      <c r="EG18" s="178"/>
      <c r="EH18" s="178"/>
      <c r="EI18" s="178"/>
      <c r="EJ18" s="178"/>
      <c r="EK18" s="178"/>
      <c r="EL18" s="178"/>
      <c r="EM18" s="178"/>
      <c r="EN18" s="178"/>
      <c r="EO18" s="178"/>
      <c r="EP18" s="178"/>
      <c r="EQ18" s="178"/>
      <c r="ER18" s="178"/>
      <c r="ES18" s="178"/>
      <c r="ET18" s="178"/>
      <c r="EU18" s="178"/>
      <c r="EV18" s="178"/>
      <c r="EW18" s="178"/>
      <c r="EX18" s="178"/>
      <c r="EY18" s="178"/>
      <c r="EZ18" s="178"/>
      <c r="FA18" s="178"/>
      <c r="FB18" s="178"/>
      <c r="FC18" s="178"/>
      <c r="FD18" s="178"/>
      <c r="FE18" s="178"/>
      <c r="FF18" s="178"/>
      <c r="FG18" s="178"/>
      <c r="FH18" s="178"/>
      <c r="FI18" s="178"/>
      <c r="FJ18" s="178"/>
      <c r="FK18" s="178"/>
      <c r="FL18" s="178"/>
      <c r="FM18" s="178"/>
      <c r="FN18" s="178"/>
      <c r="FO18" s="178"/>
      <c r="FP18" s="178"/>
      <c r="FQ18" s="178"/>
      <c r="FR18" s="178"/>
      <c r="FS18" s="178"/>
      <c r="FT18" s="178"/>
      <c r="FU18" s="178"/>
      <c r="FV18" s="178"/>
      <c r="FW18" s="178"/>
      <c r="FX18" s="178"/>
      <c r="FY18" s="178"/>
      <c r="FZ18" s="178"/>
      <c r="GA18" s="178"/>
      <c r="GB18" s="178"/>
      <c r="GC18" s="178"/>
      <c r="GD18" s="178"/>
      <c r="GE18" s="178"/>
      <c r="GF18" s="178"/>
      <c r="GG18" s="178"/>
      <c r="GH18" s="178"/>
      <c r="GI18" s="178"/>
      <c r="GJ18" s="178"/>
      <c r="GK18" s="178"/>
      <c r="GL18" s="178"/>
      <c r="GM18" s="178"/>
      <c r="GN18" s="178"/>
      <c r="GO18" s="178"/>
      <c r="GP18" s="178"/>
      <c r="GQ18" s="178"/>
      <c r="GR18" s="178"/>
      <c r="GS18" s="178"/>
      <c r="GT18" s="178"/>
      <c r="GU18" s="178"/>
      <c r="GV18" s="178"/>
      <c r="GW18" s="178"/>
      <c r="GX18" s="178"/>
      <c r="GY18" s="178"/>
      <c r="GZ18" s="178"/>
      <c r="HA18" s="178"/>
      <c r="HB18" s="178"/>
      <c r="HC18" s="178"/>
      <c r="HD18" s="178"/>
      <c r="HE18" s="178"/>
      <c r="HF18" s="178"/>
      <c r="HG18" s="178"/>
      <c r="HH18" s="178"/>
      <c r="HI18" s="178"/>
      <c r="HJ18" s="178"/>
      <c r="HK18" s="178"/>
      <c r="HL18" s="178"/>
      <c r="HM18" s="178"/>
      <c r="HN18" s="178"/>
      <c r="HO18" s="178"/>
      <c r="HP18" s="178"/>
      <c r="HQ18" s="178"/>
      <c r="HR18" s="178"/>
      <c r="HS18" s="178"/>
      <c r="HT18" s="178"/>
      <c r="HU18" s="178"/>
      <c r="HV18" s="178"/>
      <c r="HW18" s="178"/>
      <c r="HX18" s="178"/>
      <c r="HY18" s="178"/>
      <c r="HZ18" s="178"/>
      <c r="IA18" s="178"/>
      <c r="IB18" s="178"/>
      <c r="IC18" s="178"/>
      <c r="ID18" s="178"/>
      <c r="IE18" s="178"/>
      <c r="IF18" s="178"/>
      <c r="IG18" s="178"/>
      <c r="IH18" s="178"/>
      <c r="II18" s="178"/>
      <c r="IJ18" s="178"/>
      <c r="IK18" s="178"/>
      <c r="IL18" s="178"/>
      <c r="IM18" s="178"/>
      <c r="IN18" s="178"/>
      <c r="IO18" s="178"/>
      <c r="IP18" s="178"/>
      <c r="IQ18" s="178"/>
      <c r="IR18" s="178"/>
      <c r="IS18" s="178"/>
      <c r="IT18" s="178"/>
      <c r="IU18" s="178"/>
      <c r="IV18" s="178"/>
      <c r="IW18" s="178"/>
      <c r="IX18" s="178"/>
      <c r="IY18" s="178"/>
      <c r="IZ18" s="178"/>
      <c r="JA18" s="178"/>
      <c r="JB18" s="178"/>
      <c r="JC18" s="178"/>
      <c r="JD18" s="178"/>
      <c r="JE18" s="178"/>
      <c r="JF18" s="178"/>
      <c r="JG18" s="178"/>
      <c r="JH18" s="178"/>
      <c r="JI18" s="178"/>
      <c r="JJ18" s="178"/>
      <c r="JK18" s="178"/>
      <c r="JL18" s="178"/>
      <c r="JM18" s="178"/>
      <c r="JN18" s="178"/>
      <c r="JO18" s="178"/>
      <c r="JP18" s="178"/>
      <c r="JQ18" s="178"/>
      <c r="JR18" s="178"/>
      <c r="JS18" s="178"/>
      <c r="JT18" s="178"/>
      <c r="JU18" s="178"/>
      <c r="JV18" s="178"/>
      <c r="JW18" s="178"/>
      <c r="JX18" s="178"/>
      <c r="JY18" s="178"/>
      <c r="JZ18" s="178"/>
      <c r="KA18" s="178"/>
      <c r="KB18" s="178"/>
      <c r="KC18" s="178"/>
      <c r="KD18" s="178"/>
      <c r="KE18" s="178"/>
      <c r="KF18" s="178"/>
      <c r="KG18" s="178"/>
      <c r="KH18" s="178"/>
      <c r="KI18" s="178"/>
      <c r="KJ18" s="178"/>
      <c r="KK18" s="178"/>
      <c r="KL18" s="178"/>
      <c r="KM18" s="178"/>
      <c r="KN18" s="178"/>
      <c r="KO18" s="178"/>
      <c r="KP18" s="178"/>
      <c r="KQ18" s="178"/>
      <c r="KR18" s="178"/>
      <c r="KS18" s="178"/>
      <c r="KT18" s="178"/>
      <c r="KU18" s="178"/>
      <c r="KV18" s="178"/>
      <c r="KW18" s="178"/>
      <c r="KX18" s="178"/>
      <c r="KY18" s="178"/>
      <c r="KZ18" s="178"/>
      <c r="LA18" s="178"/>
      <c r="LB18" s="178"/>
      <c r="LC18" s="178"/>
      <c r="LD18" s="178"/>
      <c r="LE18" s="178"/>
      <c r="LF18" s="178"/>
      <c r="LG18" s="178"/>
      <c r="LH18" s="178"/>
      <c r="LI18" s="178"/>
      <c r="LJ18" s="178"/>
      <c r="LK18" s="178"/>
      <c r="LL18" s="178"/>
      <c r="LM18" s="178"/>
      <c r="LN18" s="178"/>
      <c r="LO18" s="178"/>
      <c r="LP18" s="178"/>
      <c r="LQ18" s="178"/>
      <c r="LR18" s="178"/>
      <c r="LS18" s="178"/>
      <c r="LT18" s="178"/>
      <c r="LU18" s="178"/>
      <c r="LV18" s="178"/>
      <c r="LW18" s="178"/>
      <c r="LX18" s="178"/>
      <c r="LY18" s="178"/>
      <c r="LZ18" s="178"/>
      <c r="MA18" s="178"/>
      <c r="MB18" s="178"/>
      <c r="MC18" s="178"/>
      <c r="MD18" s="178"/>
      <c r="ME18" s="178"/>
      <c r="MF18" s="178"/>
      <c r="MG18" s="178"/>
      <c r="MH18" s="178"/>
      <c r="MI18" s="178"/>
      <c r="MJ18" s="178"/>
      <c r="MK18" s="178"/>
      <c r="ML18" s="178"/>
      <c r="MM18" s="178"/>
      <c r="MN18" s="178"/>
      <c r="MO18" s="178"/>
      <c r="MP18" s="178"/>
      <c r="MQ18" s="178"/>
      <c r="MR18" s="178"/>
      <c r="MS18" s="178"/>
      <c r="MT18" s="178"/>
      <c r="MU18" s="178"/>
      <c r="MV18" s="178"/>
      <c r="MW18" s="178"/>
      <c r="MX18" s="178"/>
      <c r="MY18" s="178"/>
      <c r="MZ18" s="178"/>
      <c r="NA18" s="178"/>
      <c r="NB18" s="178"/>
      <c r="NC18" s="178"/>
      <c r="ND18" s="178"/>
      <c r="NE18" s="178"/>
      <c r="NF18" s="178"/>
      <c r="NG18" s="178"/>
      <c r="NH18" s="178"/>
      <c r="NI18" s="178"/>
      <c r="NJ18" s="178"/>
      <c r="NK18" s="178"/>
      <c r="NL18" s="178"/>
      <c r="NM18" s="178"/>
      <c r="NN18" s="178"/>
      <c r="NO18" s="178"/>
      <c r="NP18" s="178"/>
      <c r="NQ18" s="178"/>
      <c r="NR18" s="178"/>
      <c r="NS18" s="178"/>
      <c r="NT18" s="178"/>
      <c r="NU18" s="178"/>
      <c r="NV18" s="178"/>
      <c r="NW18" s="178"/>
      <c r="NX18" s="178"/>
      <c r="NY18" s="178"/>
      <c r="NZ18" s="178"/>
      <c r="OA18" s="178"/>
      <c r="OB18" s="178"/>
      <c r="OC18" s="178"/>
      <c r="OD18" s="178"/>
      <c r="OE18" s="178"/>
      <c r="OF18" s="178"/>
      <c r="OG18" s="178"/>
      <c r="OH18" s="178"/>
      <c r="OI18" s="178"/>
      <c r="OJ18" s="178"/>
      <c r="OK18" s="178"/>
      <c r="OL18" s="178"/>
      <c r="OM18" s="178"/>
      <c r="ON18" s="178"/>
      <c r="OO18" s="178"/>
      <c r="OP18" s="178"/>
      <c r="OQ18" s="178"/>
      <c r="OR18" s="178"/>
      <c r="OS18" s="178"/>
      <c r="OT18" s="178"/>
      <c r="OU18" s="178"/>
      <c r="OV18" s="178"/>
      <c r="OW18" s="178"/>
      <c r="OX18" s="178"/>
      <c r="OY18" s="178"/>
      <c r="OZ18" s="178"/>
      <c r="PA18" s="178"/>
      <c r="PB18" s="178"/>
      <c r="PC18" s="178"/>
      <c r="PD18" s="178"/>
      <c r="PE18" s="178"/>
      <c r="PF18" s="178"/>
      <c r="PG18" s="178"/>
      <c r="PH18" s="178"/>
      <c r="PI18" s="178"/>
      <c r="PJ18" s="178"/>
      <c r="PK18" s="178"/>
      <c r="PL18" s="178"/>
      <c r="PM18" s="178"/>
      <c r="PN18" s="178"/>
      <c r="PO18" s="178"/>
      <c r="PP18" s="178"/>
      <c r="PQ18" s="178"/>
      <c r="PR18" s="178"/>
      <c r="PS18" s="178"/>
      <c r="PT18" s="178"/>
      <c r="PU18" s="178"/>
      <c r="PV18" s="178"/>
      <c r="PW18" s="178"/>
      <c r="PX18" s="178"/>
      <c r="PY18" s="178"/>
      <c r="PZ18" s="178"/>
      <c r="QA18" s="178"/>
      <c r="QB18" s="178"/>
      <c r="QC18" s="178"/>
      <c r="QD18" s="178"/>
      <c r="QE18" s="178"/>
      <c r="QF18" s="178"/>
      <c r="QG18" s="178"/>
      <c r="QH18" s="178"/>
      <c r="QI18" s="178"/>
      <c r="QJ18" s="178"/>
      <c r="QK18" s="178"/>
      <c r="QL18" s="178"/>
      <c r="QM18" s="178"/>
      <c r="QN18" s="178"/>
      <c r="QO18" s="178"/>
      <c r="QP18" s="178"/>
      <c r="QQ18" s="178"/>
      <c r="QR18" s="178"/>
      <c r="QS18" s="178"/>
      <c r="QT18" s="178"/>
      <c r="QU18" s="178"/>
      <c r="QV18" s="178"/>
      <c r="QW18" s="178"/>
      <c r="QX18" s="178"/>
      <c r="QY18" s="178"/>
      <c r="QZ18" s="178"/>
      <c r="RA18" s="178"/>
      <c r="RB18" s="178"/>
      <c r="RC18" s="178"/>
      <c r="RD18" s="178"/>
      <c r="RE18" s="178"/>
      <c r="RF18" s="178"/>
      <c r="RG18" s="178"/>
      <c r="RH18" s="178"/>
      <c r="RI18" s="178"/>
      <c r="RJ18" s="178"/>
      <c r="RK18" s="178"/>
      <c r="RL18" s="178"/>
      <c r="RM18" s="178"/>
      <c r="RN18" s="178"/>
      <c r="RO18" s="178"/>
      <c r="RP18" s="178"/>
      <c r="RQ18" s="178"/>
      <c r="RR18" s="178"/>
      <c r="RS18" s="178"/>
      <c r="RT18" s="178"/>
      <c r="RU18" s="178"/>
      <c r="RV18" s="178"/>
      <c r="RW18" s="178"/>
      <c r="RX18" s="178"/>
      <c r="RY18" s="178"/>
      <c r="RZ18" s="178"/>
      <c r="SA18" s="178"/>
      <c r="SB18" s="178"/>
      <c r="SC18" s="178"/>
      <c r="SD18" s="178"/>
      <c r="SE18" s="178"/>
      <c r="SF18" s="178"/>
      <c r="SG18" s="178"/>
      <c r="SH18" s="178"/>
      <c r="SI18" s="178"/>
      <c r="SJ18" s="178"/>
      <c r="SK18" s="178"/>
      <c r="SL18" s="178"/>
      <c r="SM18" s="178"/>
      <c r="SN18" s="178"/>
      <c r="SO18" s="178"/>
      <c r="SP18" s="178"/>
      <c r="SQ18" s="178"/>
      <c r="SR18" s="178"/>
      <c r="SS18" s="178"/>
      <c r="ST18" s="178"/>
      <c r="SU18" s="178"/>
      <c r="SV18" s="178"/>
      <c r="SW18" s="178"/>
      <c r="SX18" s="178"/>
      <c r="SY18" s="178"/>
      <c r="SZ18" s="178"/>
      <c r="TA18" s="178"/>
      <c r="TB18" s="178"/>
      <c r="TC18" s="178"/>
      <c r="TD18" s="178"/>
      <c r="TE18" s="178"/>
      <c r="TF18" s="178"/>
      <c r="TG18" s="178"/>
      <c r="TH18" s="178"/>
      <c r="TI18" s="178"/>
      <c r="TJ18" s="178"/>
      <c r="TK18" s="178"/>
      <c r="TL18" s="178"/>
      <c r="TM18" s="178"/>
      <c r="TN18" s="178"/>
      <c r="TO18" s="178"/>
      <c r="TP18" s="178"/>
      <c r="TQ18" s="178"/>
      <c r="TR18" s="178"/>
      <c r="TS18" s="178"/>
      <c r="TT18" s="178"/>
      <c r="TU18" s="178"/>
      <c r="TV18" s="178"/>
      <c r="TW18" s="178"/>
      <c r="TX18" s="178"/>
      <c r="TY18" s="178"/>
      <c r="TZ18" s="178"/>
      <c r="UA18" s="178"/>
      <c r="UB18" s="178"/>
      <c r="UC18" s="178"/>
      <c r="UD18" s="178"/>
      <c r="UE18" s="178"/>
      <c r="UF18" s="178"/>
      <c r="UG18" s="178"/>
      <c r="UH18" s="178"/>
      <c r="UI18" s="178"/>
      <c r="UJ18" s="178"/>
      <c r="UK18" s="178"/>
      <c r="UL18" s="178"/>
      <c r="UM18" s="178"/>
      <c r="UN18" s="178"/>
      <c r="UO18" s="178"/>
      <c r="UP18" s="178"/>
      <c r="UQ18" s="178"/>
      <c r="UR18" s="178"/>
      <c r="US18" s="178"/>
      <c r="UT18" s="178"/>
      <c r="UU18" s="178"/>
      <c r="UV18" s="178"/>
      <c r="UW18" s="178"/>
      <c r="UX18" s="178"/>
      <c r="UY18" s="178"/>
      <c r="UZ18" s="178"/>
      <c r="VA18" s="178"/>
      <c r="VB18" s="178"/>
      <c r="VC18" s="178"/>
      <c r="VD18" s="178"/>
      <c r="VE18" s="178"/>
      <c r="VF18" s="178"/>
      <c r="VG18" s="178"/>
      <c r="VH18" s="178"/>
      <c r="VI18" s="178"/>
      <c r="VJ18" s="178"/>
      <c r="VK18" s="178"/>
      <c r="VL18" s="178"/>
      <c r="VM18" s="178"/>
      <c r="VN18" s="178"/>
      <c r="VO18" s="178"/>
      <c r="VP18" s="178"/>
      <c r="VQ18" s="178"/>
      <c r="VR18" s="178"/>
      <c r="VS18" s="178"/>
      <c r="VT18" s="178"/>
      <c r="VU18" s="178"/>
      <c r="VV18" s="178"/>
      <c r="VW18" s="178"/>
      <c r="VX18" s="178"/>
      <c r="VY18" s="178"/>
      <c r="VZ18" s="178"/>
      <c r="WA18" s="178"/>
      <c r="WB18" s="178"/>
      <c r="WC18" s="178"/>
      <c r="WD18" s="178"/>
      <c r="WE18" s="178"/>
      <c r="WF18" s="178"/>
      <c r="WG18" s="178"/>
      <c r="WH18" s="178"/>
      <c r="WI18" s="178"/>
      <c r="WJ18" s="178"/>
      <c r="WK18" s="178"/>
      <c r="WL18" s="178"/>
      <c r="WM18" s="178"/>
      <c r="WN18" s="178"/>
      <c r="WO18" s="178"/>
      <c r="WP18" s="178"/>
      <c r="WQ18" s="178"/>
      <c r="WR18" s="178"/>
      <c r="WS18" s="178"/>
      <c r="WT18" s="178"/>
      <c r="WU18" s="178"/>
      <c r="WV18" s="178"/>
      <c r="WW18" s="178"/>
      <c r="WX18" s="178"/>
      <c r="WY18" s="178"/>
      <c r="WZ18" s="178"/>
      <c r="XA18" s="178"/>
      <c r="XB18" s="178"/>
      <c r="XC18" s="178"/>
      <c r="XD18" s="178"/>
      <c r="XE18" s="178"/>
      <c r="XF18" s="178"/>
      <c r="XG18" s="178"/>
      <c r="XH18" s="178"/>
      <c r="XI18" s="178"/>
      <c r="XJ18" s="178"/>
      <c r="XK18" s="178"/>
      <c r="XL18" s="178"/>
      <c r="XM18" s="178"/>
      <c r="XN18" s="178"/>
      <c r="XO18" s="178"/>
      <c r="XP18" s="178"/>
      <c r="XQ18" s="178"/>
      <c r="XR18" s="178"/>
      <c r="XS18" s="178"/>
      <c r="XT18" s="178"/>
      <c r="XU18" s="178"/>
      <c r="XV18" s="178"/>
      <c r="XW18" s="178"/>
      <c r="XX18" s="178"/>
      <c r="XY18" s="178"/>
      <c r="XZ18" s="178"/>
      <c r="YA18" s="178"/>
      <c r="YB18" s="178"/>
      <c r="YC18" s="178"/>
      <c r="YD18" s="178"/>
      <c r="YE18" s="178"/>
      <c r="YF18" s="178"/>
      <c r="YG18" s="178"/>
      <c r="YH18" s="178"/>
      <c r="YI18" s="178"/>
      <c r="YJ18" s="178"/>
      <c r="YK18" s="178"/>
      <c r="YL18" s="178"/>
      <c r="YM18" s="178"/>
      <c r="YN18" s="178"/>
      <c r="YO18" s="178"/>
      <c r="YP18" s="178"/>
      <c r="YQ18" s="178"/>
      <c r="YR18" s="178"/>
      <c r="YS18" s="178"/>
      <c r="YT18" s="178"/>
      <c r="YU18" s="178"/>
      <c r="YV18" s="178"/>
      <c r="YW18" s="178"/>
      <c r="YX18" s="178"/>
      <c r="YY18" s="178"/>
      <c r="YZ18" s="178"/>
      <c r="ZA18" s="178"/>
      <c r="ZB18" s="178"/>
      <c r="ZC18" s="178"/>
      <c r="ZD18" s="178"/>
      <c r="ZE18" s="178"/>
      <c r="ZF18" s="178"/>
      <c r="ZG18" s="178"/>
      <c r="ZH18" s="178"/>
      <c r="ZI18" s="178"/>
      <c r="ZJ18" s="178"/>
      <c r="ZK18" s="178"/>
      <c r="ZL18" s="178"/>
      <c r="ZM18" s="178"/>
      <c r="ZN18" s="178"/>
      <c r="ZO18" s="178"/>
      <c r="ZP18" s="178"/>
      <c r="ZQ18" s="178"/>
      <c r="ZR18" s="178"/>
      <c r="ZS18" s="178"/>
      <c r="ZT18" s="178"/>
      <c r="ZU18" s="178"/>
      <c r="ZV18" s="178"/>
      <c r="ZW18" s="178"/>
      <c r="ZX18" s="178"/>
      <c r="ZY18" s="178"/>
      <c r="ZZ18" s="178"/>
      <c r="AAA18" s="178"/>
      <c r="AAB18" s="178"/>
      <c r="AAC18" s="178"/>
      <c r="AAD18" s="178"/>
      <c r="AAE18" s="178"/>
      <c r="AAF18" s="178"/>
      <c r="AAG18" s="178"/>
      <c r="AAH18" s="178"/>
      <c r="AAI18" s="178"/>
      <c r="AAJ18" s="178"/>
      <c r="AAK18" s="178"/>
      <c r="AAL18" s="178"/>
      <c r="AAM18" s="178"/>
      <c r="AAN18" s="178"/>
      <c r="AAO18" s="178"/>
      <c r="AAP18" s="178"/>
      <c r="AAQ18" s="178"/>
      <c r="AAR18" s="178"/>
      <c r="AAS18" s="178"/>
      <c r="AAT18" s="178"/>
      <c r="AAU18" s="178"/>
      <c r="AAV18" s="178"/>
      <c r="AAW18" s="178"/>
      <c r="AAX18" s="178"/>
      <c r="AAY18" s="178"/>
      <c r="AAZ18" s="178"/>
      <c r="ABA18" s="178"/>
      <c r="ABB18" s="178"/>
      <c r="ABC18" s="178"/>
      <c r="ABD18" s="178"/>
      <c r="ABE18" s="178"/>
      <c r="ABF18" s="178"/>
      <c r="ABG18" s="178"/>
      <c r="ABH18" s="178"/>
      <c r="ABI18" s="178"/>
      <c r="ABJ18" s="178"/>
      <c r="ABK18" s="178"/>
      <c r="ABL18" s="178"/>
      <c r="ABM18" s="178"/>
      <c r="ABN18" s="178"/>
      <c r="ABO18" s="178"/>
      <c r="ABP18" s="178"/>
      <c r="ABQ18" s="178"/>
      <c r="ABR18" s="178"/>
      <c r="ABS18" s="178"/>
      <c r="ABT18" s="178"/>
      <c r="ABU18" s="178"/>
      <c r="ABV18" s="178"/>
      <c r="ABW18" s="178"/>
      <c r="ABX18" s="178"/>
      <c r="ABY18" s="178"/>
      <c r="ABZ18" s="178"/>
      <c r="ACA18" s="178"/>
      <c r="ACB18" s="178"/>
      <c r="ACC18" s="178"/>
      <c r="ACD18" s="178"/>
      <c r="ACE18" s="178"/>
      <c r="ACF18" s="178"/>
      <c r="ACG18" s="178"/>
      <c r="ACH18" s="178"/>
      <c r="ACI18" s="178"/>
      <c r="ACJ18" s="178"/>
      <c r="ACK18" s="178"/>
      <c r="ACL18" s="178"/>
      <c r="ACM18" s="178"/>
      <c r="ACN18" s="178"/>
      <c r="ACO18" s="178"/>
      <c r="ACP18" s="178"/>
      <c r="ACQ18" s="178"/>
      <c r="ACR18" s="178"/>
      <c r="ACS18" s="178"/>
      <c r="ACT18" s="178"/>
      <c r="ACU18" s="178"/>
      <c r="ACV18" s="178"/>
      <c r="ACW18" s="178"/>
      <c r="ACX18" s="178"/>
      <c r="ACY18" s="178"/>
      <c r="ACZ18" s="178"/>
      <c r="ADA18" s="178"/>
      <c r="ADB18" s="178"/>
      <c r="ADC18" s="178"/>
      <c r="ADD18" s="178"/>
      <c r="ADE18" s="178"/>
      <c r="ADF18" s="178"/>
      <c r="ADG18" s="178"/>
      <c r="ADH18" s="178"/>
      <c r="ADI18" s="178"/>
      <c r="ADJ18" s="178"/>
      <c r="ADK18" s="178"/>
      <c r="ADL18" s="178"/>
      <c r="ADM18" s="178"/>
      <c r="ADN18" s="178"/>
      <c r="ADO18" s="178"/>
      <c r="ADP18" s="178"/>
      <c r="ADQ18" s="178"/>
      <c r="ADR18" s="178"/>
      <c r="ADS18" s="178"/>
      <c r="ADT18" s="178"/>
      <c r="ADU18" s="178"/>
      <c r="ADV18" s="178"/>
      <c r="ADW18" s="178"/>
      <c r="ADX18" s="178"/>
      <c r="ADY18" s="178"/>
      <c r="ADZ18" s="178"/>
      <c r="AEA18" s="178"/>
      <c r="AEB18" s="178"/>
      <c r="AEC18" s="178"/>
      <c r="AED18" s="178"/>
      <c r="AEE18" s="178"/>
      <c r="AEF18" s="178"/>
      <c r="AEG18" s="178"/>
      <c r="AEH18" s="178"/>
      <c r="AEI18" s="178"/>
      <c r="AEJ18" s="178"/>
      <c r="AEK18" s="178"/>
      <c r="AEL18" s="178"/>
      <c r="AEM18" s="178"/>
      <c r="AEN18" s="178"/>
      <c r="AEO18" s="178"/>
      <c r="AEP18" s="178"/>
      <c r="AEQ18" s="178"/>
      <c r="AER18" s="178"/>
      <c r="AES18" s="178"/>
      <c r="AET18" s="178"/>
      <c r="AEU18" s="178"/>
      <c r="AEV18" s="178"/>
      <c r="AEW18" s="178"/>
      <c r="AEX18" s="178"/>
      <c r="AEY18" s="178"/>
      <c r="AEZ18" s="178"/>
      <c r="AFA18" s="178"/>
      <c r="AFB18" s="178"/>
      <c r="AFC18" s="178"/>
      <c r="AFD18" s="178"/>
      <c r="AFE18" s="178"/>
      <c r="AFF18" s="178"/>
      <c r="AFG18" s="178"/>
      <c r="AFH18" s="178"/>
      <c r="AFI18" s="178"/>
      <c r="AFJ18" s="178"/>
      <c r="AFK18" s="178"/>
      <c r="AFL18" s="178"/>
      <c r="AFM18" s="178"/>
      <c r="AFN18" s="178"/>
      <c r="AFO18" s="178"/>
      <c r="AFP18" s="178"/>
      <c r="AFQ18" s="178"/>
      <c r="AFR18" s="178"/>
      <c r="AFS18" s="178"/>
      <c r="AFT18" s="178"/>
      <c r="AFU18" s="178"/>
      <c r="AFV18" s="178"/>
      <c r="AFW18" s="178"/>
      <c r="AFX18" s="178"/>
      <c r="AFY18" s="178"/>
      <c r="AFZ18" s="178"/>
      <c r="AGA18" s="178"/>
      <c r="AGB18" s="178"/>
      <c r="AGC18" s="178"/>
      <c r="AGD18" s="178"/>
      <c r="AGE18" s="178"/>
      <c r="AGF18" s="178"/>
      <c r="AGG18" s="178"/>
      <c r="AGH18" s="178"/>
      <c r="AGI18" s="178"/>
      <c r="AGJ18" s="178"/>
      <c r="AGK18" s="178"/>
      <c r="AGL18" s="178"/>
      <c r="AGM18" s="178"/>
      <c r="AGN18" s="178"/>
      <c r="AGO18" s="178"/>
      <c r="AGP18" s="178"/>
      <c r="AGQ18" s="178"/>
      <c r="AGR18" s="178"/>
      <c r="AGS18" s="178"/>
      <c r="AGT18" s="178"/>
      <c r="AGU18" s="178"/>
      <c r="AGV18" s="178"/>
      <c r="AGW18" s="178"/>
      <c r="AGX18" s="178"/>
      <c r="AGY18" s="178"/>
      <c r="AGZ18" s="178"/>
      <c r="AHA18" s="178"/>
      <c r="AHB18" s="178"/>
      <c r="AHC18" s="178"/>
      <c r="AHD18" s="178"/>
      <c r="AHE18" s="178"/>
      <c r="AHF18" s="178"/>
      <c r="AHG18" s="178"/>
      <c r="AHH18" s="178"/>
      <c r="AHI18" s="178"/>
      <c r="AHJ18" s="178"/>
      <c r="AHK18" s="178"/>
      <c r="AHL18" s="178"/>
      <c r="AHM18" s="178"/>
      <c r="AHN18" s="178"/>
      <c r="AHO18" s="178"/>
      <c r="AHP18" s="178"/>
      <c r="AHQ18" s="178"/>
      <c r="AHR18" s="178"/>
      <c r="AHS18" s="178"/>
      <c r="AHT18" s="178"/>
      <c r="AHU18" s="178"/>
      <c r="AHV18" s="178"/>
      <c r="AHW18" s="178"/>
      <c r="AHX18" s="178"/>
      <c r="AHY18" s="178"/>
      <c r="AHZ18" s="178"/>
      <c r="AIA18" s="178"/>
      <c r="AIB18" s="178"/>
      <c r="AIC18" s="178"/>
      <c r="AID18" s="178"/>
      <c r="AIE18" s="178"/>
      <c r="AIF18" s="178"/>
      <c r="AIG18" s="178"/>
      <c r="AIH18" s="178"/>
      <c r="AII18" s="178"/>
      <c r="AIJ18" s="178"/>
      <c r="AIK18" s="178"/>
      <c r="AIL18" s="178"/>
      <c r="AIM18" s="178"/>
      <c r="AIN18" s="178"/>
      <c r="AIO18" s="178"/>
      <c r="AIP18" s="178"/>
      <c r="AIQ18" s="178"/>
      <c r="AIR18" s="178"/>
      <c r="AIS18" s="178"/>
      <c r="AIT18" s="178"/>
      <c r="AIU18" s="178"/>
      <c r="AIV18" s="178"/>
      <c r="AIW18" s="178"/>
      <c r="AIX18" s="178"/>
      <c r="AIY18" s="178"/>
      <c r="AIZ18" s="178"/>
      <c r="AJA18" s="178"/>
      <c r="AJB18" s="178"/>
      <c r="AJC18" s="178"/>
      <c r="AJD18" s="178"/>
      <c r="AJE18" s="178"/>
      <c r="AJF18" s="178"/>
      <c r="AJG18" s="178"/>
      <c r="AJH18" s="178"/>
      <c r="AJI18" s="178"/>
      <c r="AJJ18" s="178"/>
      <c r="AJK18" s="178"/>
      <c r="AJL18" s="178"/>
      <c r="AJM18" s="178"/>
      <c r="AJN18" s="178"/>
      <c r="AJO18" s="178"/>
      <c r="AJP18" s="178"/>
      <c r="AJQ18" s="178"/>
      <c r="AJR18" s="178"/>
      <c r="AJS18" s="178"/>
      <c r="AJT18" s="178"/>
      <c r="AJU18" s="178"/>
      <c r="AJV18" s="178"/>
      <c r="AJW18" s="178"/>
      <c r="AJX18" s="178"/>
      <c r="AJY18" s="178"/>
      <c r="AJZ18" s="178"/>
      <c r="AKA18" s="178"/>
      <c r="AKB18" s="178"/>
      <c r="AKC18" s="178"/>
      <c r="AKD18" s="178"/>
      <c r="AKE18" s="178"/>
      <c r="AKF18" s="178"/>
      <c r="AKG18" s="178"/>
      <c r="AKH18" s="178"/>
      <c r="AKI18" s="178"/>
      <c r="AKJ18" s="178"/>
      <c r="AKK18" s="178"/>
      <c r="AKL18" s="178"/>
      <c r="AKM18" s="178"/>
      <c r="AKN18" s="178"/>
      <c r="AKO18" s="178"/>
      <c r="AKP18" s="178"/>
      <c r="AKQ18" s="178"/>
      <c r="AKR18" s="178"/>
      <c r="AKS18" s="178"/>
      <c r="AKT18" s="178"/>
      <c r="AKU18" s="178"/>
      <c r="AKV18" s="178"/>
      <c r="AKW18" s="178"/>
      <c r="AKX18" s="178"/>
      <c r="AKY18" s="178"/>
      <c r="AKZ18" s="178"/>
      <c r="ALA18" s="178"/>
      <c r="ALB18" s="178"/>
      <c r="ALC18" s="178"/>
      <c r="ALD18" s="178"/>
      <c r="ALE18" s="178"/>
      <c r="ALF18" s="178"/>
      <c r="ALG18" s="178"/>
      <c r="ALH18" s="178"/>
      <c r="ALI18" s="178"/>
      <c r="ALJ18" s="178"/>
      <c r="ALK18" s="178"/>
      <c r="ALL18" s="178"/>
      <c r="ALM18" s="178"/>
      <c r="ALN18" s="178"/>
      <c r="ALO18" s="178"/>
      <c r="ALP18" s="178"/>
      <c r="ALQ18" s="178"/>
      <c r="ALR18" s="178"/>
      <c r="ALS18" s="178"/>
      <c r="ALT18" s="178"/>
      <c r="ALU18" s="178"/>
      <c r="ALV18" s="178"/>
      <c r="ALW18" s="178"/>
      <c r="ALX18" s="178"/>
      <c r="ALY18" s="178"/>
      <c r="ALZ18" s="178"/>
      <c r="AMA18" s="178"/>
      <c r="AMB18" s="178"/>
      <c r="AMC18" s="178"/>
      <c r="AMD18" s="178"/>
      <c r="AME18" s="178"/>
      <c r="AMF18" s="178"/>
      <c r="AMG18" s="178"/>
      <c r="AMH18" s="178"/>
      <c r="AMI18" s="178"/>
      <c r="AMJ18" s="178"/>
      <c r="AMK18" s="178"/>
      <c r="AML18" s="178"/>
      <c r="AMM18" s="178"/>
      <c r="AMN18" s="178"/>
      <c r="AMO18" s="178"/>
      <c r="AMP18" s="178"/>
      <c r="AMQ18" s="178"/>
      <c r="AMR18" s="178"/>
      <c r="AMS18" s="178"/>
      <c r="AMT18" s="178"/>
      <c r="AMU18" s="178"/>
      <c r="AMV18" s="178"/>
      <c r="AMW18" s="178"/>
      <c r="AMX18" s="178"/>
      <c r="AMY18" s="178"/>
      <c r="AMZ18" s="178"/>
      <c r="ANA18" s="178"/>
      <c r="ANB18" s="178"/>
      <c r="ANC18" s="178"/>
      <c r="AND18" s="178"/>
      <c r="ANE18" s="178"/>
      <c r="ANF18" s="178"/>
      <c r="ANG18" s="178"/>
      <c r="ANH18" s="178"/>
      <c r="ANI18" s="178"/>
      <c r="ANJ18" s="178"/>
      <c r="ANK18" s="178"/>
      <c r="ANL18" s="178"/>
      <c r="ANM18" s="178"/>
      <c r="ANN18" s="178"/>
      <c r="ANO18" s="178"/>
      <c r="ANP18" s="178"/>
      <c r="ANQ18" s="178"/>
      <c r="ANR18" s="178"/>
      <c r="ANS18" s="178"/>
      <c r="ANT18" s="178"/>
      <c r="ANU18" s="178"/>
      <c r="ANV18" s="178"/>
      <c r="ANW18" s="178"/>
      <c r="ANX18" s="178"/>
      <c r="ANY18" s="178"/>
      <c r="ANZ18" s="178"/>
      <c r="AOA18" s="178"/>
      <c r="AOB18" s="178"/>
      <c r="AOC18" s="178"/>
      <c r="AOD18" s="178"/>
      <c r="AOE18" s="178"/>
      <c r="AOF18" s="178"/>
      <c r="AOG18" s="178"/>
      <c r="AOH18" s="178"/>
      <c r="AOI18" s="178"/>
      <c r="AOJ18" s="178"/>
      <c r="AOK18" s="178"/>
      <c r="AOL18" s="178"/>
      <c r="AOM18" s="178"/>
      <c r="AON18" s="178"/>
      <c r="AOO18" s="178"/>
      <c r="AOP18" s="178"/>
      <c r="AOQ18" s="178"/>
      <c r="AOR18" s="178"/>
      <c r="AOS18" s="178"/>
      <c r="AOT18" s="178"/>
      <c r="AOU18" s="178"/>
      <c r="AOV18" s="178"/>
      <c r="AOW18" s="178"/>
      <c r="AOX18" s="178"/>
      <c r="AOY18" s="178"/>
      <c r="AOZ18" s="178"/>
      <c r="APA18" s="178"/>
      <c r="APB18" s="178"/>
      <c r="APC18" s="178"/>
      <c r="APD18" s="178"/>
      <c r="APE18" s="178"/>
      <c r="APF18" s="178"/>
      <c r="APG18" s="178"/>
      <c r="APH18" s="178"/>
      <c r="API18" s="178"/>
      <c r="APJ18" s="178"/>
      <c r="APK18" s="178"/>
      <c r="APL18" s="178"/>
      <c r="APM18" s="178"/>
      <c r="APN18" s="178"/>
      <c r="APO18" s="178"/>
      <c r="APP18" s="178"/>
      <c r="APQ18" s="178"/>
      <c r="APR18" s="178"/>
      <c r="APS18" s="178"/>
      <c r="APT18" s="178"/>
      <c r="APU18" s="178"/>
      <c r="APV18" s="178"/>
      <c r="APW18" s="178"/>
      <c r="APX18" s="178"/>
      <c r="APY18" s="178"/>
      <c r="APZ18" s="178"/>
      <c r="AQA18" s="178"/>
      <c r="AQB18" s="178"/>
      <c r="AQC18" s="178"/>
      <c r="AQD18" s="178"/>
      <c r="AQE18" s="178"/>
      <c r="AQF18" s="178"/>
      <c r="AQG18" s="178"/>
      <c r="AQH18" s="178"/>
    </row>
    <row r="19" spans="1:1126" s="255" customFormat="1" ht="25.95" customHeight="1" thickBot="1" x14ac:dyDescent="0.35">
      <c r="A19" s="261" t="s">
        <v>44</v>
      </c>
      <c r="B19" s="283" t="str">
        <f>IF(AND(B12&gt;=3,B15&gt;=B18),"Closure-Cash","")</f>
        <v/>
      </c>
      <c r="C19" s="286" t="str">
        <f>IF(OR(B19="Closure-Cash",B19="x"),"x",IF(AND(C8&gt;=168,C15&gt;=C18),"Closure-Cash",""))</f>
        <v/>
      </c>
      <c r="D19" s="286" t="str">
        <f t="shared" ref="D19:L19" si="16">IF(OR(C19="Closure-Cash",C19="x"),"x",IF(AND(D8&gt;=168,D15&gt;=D18),"Closure-Cash",""))</f>
        <v/>
      </c>
      <c r="E19" s="286" t="str">
        <f t="shared" si="16"/>
        <v/>
      </c>
      <c r="F19" s="286" t="str">
        <f t="shared" si="16"/>
        <v/>
      </c>
      <c r="G19" s="286" t="str">
        <f t="shared" si="16"/>
        <v/>
      </c>
      <c r="H19" s="286" t="str">
        <f t="shared" si="16"/>
        <v/>
      </c>
      <c r="I19" s="286" t="str">
        <f t="shared" si="16"/>
        <v/>
      </c>
      <c r="J19" s="286" t="str">
        <f t="shared" si="16"/>
        <v/>
      </c>
      <c r="K19" s="286" t="str">
        <f t="shared" si="16"/>
        <v/>
      </c>
      <c r="L19" s="286" t="str">
        <f t="shared" si="16"/>
        <v/>
      </c>
      <c r="M19" s="286" t="str">
        <f>IF(OR(L19="Closure-Cash",L19="x"),"x",IF(AND(M8&gt;=168,M15&gt;=M18),"Closure-Cash",""))</f>
        <v/>
      </c>
      <c r="N19" s="285"/>
      <c r="O19" s="286" t="str">
        <f>IF(OR(M19="Closure-Cash",M19="x"),"x",IF(AND(O8&gt;=168,O15&gt;=O18),"Closure-Cash",""))</f>
        <v/>
      </c>
      <c r="P19" s="286" t="str">
        <f>IF(OR(O19="Closure-Cash",O19="x"),"x",IF(AND(P8&gt;=168,P15&gt;=P18),"Closure-Cash",""))</f>
        <v/>
      </c>
      <c r="Q19" s="286" t="str">
        <f t="shared" ref="Q19:Z19" si="17">IF(OR(P19="Closure-Cash",P19="x"),"x",IF(AND(Q8&gt;=168,Q15&gt;=Q18),"Closure-Cash",""))</f>
        <v/>
      </c>
      <c r="R19" s="286" t="str">
        <f t="shared" si="17"/>
        <v/>
      </c>
      <c r="S19" s="286" t="str">
        <f t="shared" si="17"/>
        <v/>
      </c>
      <c r="T19" s="286" t="str">
        <f t="shared" si="17"/>
        <v/>
      </c>
      <c r="U19" s="286" t="str">
        <f t="shared" si="17"/>
        <v/>
      </c>
      <c r="V19" s="286" t="str">
        <f t="shared" si="17"/>
        <v/>
      </c>
      <c r="W19" s="286" t="str">
        <f t="shared" si="17"/>
        <v/>
      </c>
      <c r="X19" s="286" t="str">
        <f t="shared" si="17"/>
        <v/>
      </c>
      <c r="Y19" s="286" t="str">
        <f t="shared" si="17"/>
        <v/>
      </c>
      <c r="Z19" s="287" t="str">
        <f t="shared" si="17"/>
        <v/>
      </c>
      <c r="AA19" s="5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8"/>
      <c r="CH19" s="178"/>
      <c r="CI19" s="178"/>
      <c r="CJ19" s="178"/>
      <c r="CK19" s="178"/>
      <c r="CL19" s="178"/>
      <c r="CM19" s="178"/>
      <c r="CN19" s="178"/>
      <c r="CO19" s="178"/>
      <c r="CP19" s="178"/>
      <c r="CQ19" s="178"/>
      <c r="CR19" s="178"/>
      <c r="CS19" s="178"/>
      <c r="CT19" s="178"/>
      <c r="CU19" s="178"/>
      <c r="CV19" s="178"/>
      <c r="CW19" s="178"/>
      <c r="CX19" s="178"/>
      <c r="CY19" s="178"/>
      <c r="CZ19" s="178"/>
      <c r="DA19" s="178"/>
      <c r="DB19" s="178"/>
      <c r="DC19" s="178"/>
      <c r="DD19" s="178"/>
      <c r="DE19" s="178"/>
      <c r="DF19" s="178"/>
      <c r="DG19" s="178"/>
      <c r="DH19" s="178"/>
      <c r="DI19" s="178"/>
      <c r="DJ19" s="178"/>
      <c r="DK19" s="178"/>
      <c r="DL19" s="178"/>
      <c r="DM19" s="178"/>
      <c r="DN19" s="178"/>
      <c r="DO19" s="178"/>
      <c r="DP19" s="178"/>
      <c r="DQ19" s="178"/>
      <c r="DR19" s="178"/>
      <c r="DS19" s="178"/>
      <c r="DT19" s="178"/>
      <c r="DU19" s="178"/>
      <c r="DV19" s="178"/>
      <c r="DW19" s="178"/>
      <c r="DX19" s="178"/>
      <c r="DY19" s="178"/>
      <c r="DZ19" s="178"/>
      <c r="EA19" s="178"/>
      <c r="EB19" s="178"/>
      <c r="EC19" s="178"/>
      <c r="ED19" s="178"/>
      <c r="EE19" s="178"/>
      <c r="EF19" s="178"/>
      <c r="EG19" s="178"/>
      <c r="EH19" s="178"/>
      <c r="EI19" s="178"/>
      <c r="EJ19" s="178"/>
      <c r="EK19" s="178"/>
      <c r="EL19" s="178"/>
      <c r="EM19" s="178"/>
      <c r="EN19" s="178"/>
      <c r="EO19" s="178"/>
      <c r="EP19" s="178"/>
      <c r="EQ19" s="178"/>
      <c r="ER19" s="178"/>
      <c r="ES19" s="178"/>
      <c r="ET19" s="178"/>
      <c r="EU19" s="178"/>
      <c r="EV19" s="178"/>
      <c r="EW19" s="178"/>
      <c r="EX19" s="178"/>
      <c r="EY19" s="178"/>
      <c r="EZ19" s="178"/>
      <c r="FA19" s="178"/>
      <c r="FB19" s="178"/>
      <c r="FC19" s="178"/>
      <c r="FD19" s="178"/>
      <c r="FE19" s="178"/>
      <c r="FF19" s="178"/>
      <c r="FG19" s="178"/>
      <c r="FH19" s="178"/>
      <c r="FI19" s="178"/>
      <c r="FJ19" s="178"/>
      <c r="FK19" s="178"/>
      <c r="FL19" s="178"/>
      <c r="FM19" s="178"/>
      <c r="FN19" s="178"/>
      <c r="FO19" s="178"/>
      <c r="FP19" s="178"/>
      <c r="FQ19" s="178"/>
      <c r="FR19" s="178"/>
      <c r="FS19" s="178"/>
      <c r="FT19" s="178"/>
      <c r="FU19" s="178"/>
      <c r="FV19" s="178"/>
      <c r="FW19" s="178"/>
      <c r="FX19" s="178"/>
      <c r="FY19" s="178"/>
      <c r="FZ19" s="178"/>
      <c r="GA19" s="178"/>
      <c r="GB19" s="178"/>
      <c r="GC19" s="178"/>
      <c r="GD19" s="178"/>
      <c r="GE19" s="178"/>
      <c r="GF19" s="178"/>
      <c r="GG19" s="178"/>
      <c r="GH19" s="178"/>
      <c r="GI19" s="178"/>
      <c r="GJ19" s="178"/>
      <c r="GK19" s="178"/>
      <c r="GL19" s="178"/>
      <c r="GM19" s="178"/>
      <c r="GN19" s="178"/>
      <c r="GO19" s="178"/>
      <c r="GP19" s="178"/>
      <c r="GQ19" s="178"/>
      <c r="GR19" s="178"/>
      <c r="GS19" s="178"/>
      <c r="GT19" s="178"/>
      <c r="GU19" s="178"/>
      <c r="GV19" s="178"/>
      <c r="GW19" s="178"/>
      <c r="GX19" s="178"/>
      <c r="GY19" s="178"/>
      <c r="GZ19" s="178"/>
      <c r="HA19" s="178"/>
      <c r="HB19" s="178"/>
      <c r="HC19" s="178"/>
      <c r="HD19" s="178"/>
      <c r="HE19" s="178"/>
      <c r="HF19" s="178"/>
      <c r="HG19" s="178"/>
      <c r="HH19" s="178"/>
      <c r="HI19" s="178"/>
      <c r="HJ19" s="178"/>
      <c r="HK19" s="178"/>
      <c r="HL19" s="178"/>
      <c r="HM19" s="178"/>
      <c r="HN19" s="178"/>
      <c r="HO19" s="178"/>
      <c r="HP19" s="178"/>
      <c r="HQ19" s="178"/>
      <c r="HR19" s="178"/>
      <c r="HS19" s="178"/>
      <c r="HT19" s="178"/>
      <c r="HU19" s="178"/>
      <c r="HV19" s="178"/>
      <c r="HW19" s="178"/>
      <c r="HX19" s="178"/>
      <c r="HY19" s="178"/>
      <c r="HZ19" s="178"/>
      <c r="IA19" s="178"/>
      <c r="IB19" s="178"/>
      <c r="IC19" s="178"/>
      <c r="ID19" s="178"/>
      <c r="IE19" s="178"/>
      <c r="IF19" s="178"/>
      <c r="IG19" s="178"/>
      <c r="IH19" s="178"/>
      <c r="II19" s="178"/>
      <c r="IJ19" s="178"/>
      <c r="IK19" s="178"/>
      <c r="IL19" s="178"/>
      <c r="IM19" s="178"/>
      <c r="IN19" s="178"/>
      <c r="IO19" s="178"/>
      <c r="IP19" s="178"/>
      <c r="IQ19" s="178"/>
      <c r="IR19" s="178"/>
      <c r="IS19" s="178"/>
      <c r="IT19" s="178"/>
      <c r="IU19" s="178"/>
      <c r="IV19" s="178"/>
      <c r="IW19" s="178"/>
      <c r="IX19" s="178"/>
      <c r="IY19" s="178"/>
      <c r="IZ19" s="178"/>
      <c r="JA19" s="178"/>
      <c r="JB19" s="178"/>
      <c r="JC19" s="178"/>
      <c r="JD19" s="178"/>
      <c r="JE19" s="178"/>
      <c r="JF19" s="178"/>
      <c r="JG19" s="178"/>
      <c r="JH19" s="178"/>
      <c r="JI19" s="178"/>
      <c r="JJ19" s="178"/>
      <c r="JK19" s="178"/>
      <c r="JL19" s="178"/>
      <c r="JM19" s="178"/>
      <c r="JN19" s="178"/>
      <c r="JO19" s="178"/>
      <c r="JP19" s="178"/>
      <c r="JQ19" s="178"/>
      <c r="JR19" s="178"/>
      <c r="JS19" s="178"/>
      <c r="JT19" s="178"/>
      <c r="JU19" s="178"/>
      <c r="JV19" s="178"/>
      <c r="JW19" s="178"/>
      <c r="JX19" s="178"/>
      <c r="JY19" s="178"/>
      <c r="JZ19" s="178"/>
      <c r="KA19" s="178"/>
      <c r="KB19" s="178"/>
      <c r="KC19" s="178"/>
      <c r="KD19" s="178"/>
      <c r="KE19" s="178"/>
      <c r="KF19" s="178"/>
      <c r="KG19" s="178"/>
      <c r="KH19" s="178"/>
      <c r="KI19" s="178"/>
      <c r="KJ19" s="178"/>
      <c r="KK19" s="178"/>
      <c r="KL19" s="178"/>
      <c r="KM19" s="178"/>
      <c r="KN19" s="178"/>
      <c r="KO19" s="178"/>
      <c r="KP19" s="178"/>
      <c r="KQ19" s="178"/>
      <c r="KR19" s="178"/>
      <c r="KS19" s="178"/>
      <c r="KT19" s="178"/>
      <c r="KU19" s="178"/>
      <c r="KV19" s="178"/>
      <c r="KW19" s="178"/>
      <c r="KX19" s="178"/>
      <c r="KY19" s="178"/>
      <c r="KZ19" s="178"/>
      <c r="LA19" s="178"/>
      <c r="LB19" s="178"/>
      <c r="LC19" s="178"/>
      <c r="LD19" s="178"/>
      <c r="LE19" s="178"/>
      <c r="LF19" s="178"/>
      <c r="LG19" s="178"/>
      <c r="LH19" s="178"/>
      <c r="LI19" s="178"/>
      <c r="LJ19" s="178"/>
      <c r="LK19" s="178"/>
      <c r="LL19" s="178"/>
      <c r="LM19" s="178"/>
      <c r="LN19" s="178"/>
      <c r="LO19" s="178"/>
      <c r="LP19" s="178"/>
      <c r="LQ19" s="178"/>
      <c r="LR19" s="178"/>
      <c r="LS19" s="178"/>
      <c r="LT19" s="178"/>
      <c r="LU19" s="178"/>
      <c r="LV19" s="178"/>
      <c r="LW19" s="178"/>
      <c r="LX19" s="178"/>
      <c r="LY19" s="178"/>
      <c r="LZ19" s="178"/>
      <c r="MA19" s="178"/>
      <c r="MB19" s="178"/>
      <c r="MC19" s="178"/>
      <c r="MD19" s="178"/>
      <c r="ME19" s="178"/>
      <c r="MF19" s="178"/>
      <c r="MG19" s="178"/>
      <c r="MH19" s="178"/>
      <c r="MI19" s="178"/>
      <c r="MJ19" s="178"/>
      <c r="MK19" s="178"/>
      <c r="ML19" s="178"/>
      <c r="MM19" s="178"/>
      <c r="MN19" s="178"/>
      <c r="MO19" s="178"/>
      <c r="MP19" s="178"/>
      <c r="MQ19" s="178"/>
      <c r="MR19" s="178"/>
      <c r="MS19" s="178"/>
      <c r="MT19" s="178"/>
      <c r="MU19" s="178"/>
      <c r="MV19" s="178"/>
      <c r="MW19" s="178"/>
      <c r="MX19" s="178"/>
      <c r="MY19" s="178"/>
      <c r="MZ19" s="178"/>
      <c r="NA19" s="178"/>
      <c r="NB19" s="178"/>
      <c r="NC19" s="178"/>
      <c r="ND19" s="178"/>
      <c r="NE19" s="178"/>
      <c r="NF19" s="178"/>
      <c r="NG19" s="178"/>
      <c r="NH19" s="178"/>
      <c r="NI19" s="178"/>
      <c r="NJ19" s="178"/>
      <c r="NK19" s="178"/>
      <c r="NL19" s="178"/>
      <c r="NM19" s="178"/>
      <c r="NN19" s="178"/>
      <c r="NO19" s="178"/>
      <c r="NP19" s="178"/>
      <c r="NQ19" s="178"/>
      <c r="NR19" s="178"/>
      <c r="NS19" s="178"/>
      <c r="NT19" s="178"/>
      <c r="NU19" s="178"/>
      <c r="NV19" s="178"/>
      <c r="NW19" s="178"/>
      <c r="NX19" s="178"/>
      <c r="NY19" s="178"/>
      <c r="NZ19" s="178"/>
      <c r="OA19" s="178"/>
      <c r="OB19" s="178"/>
      <c r="OC19" s="178"/>
      <c r="OD19" s="178"/>
      <c r="OE19" s="178"/>
      <c r="OF19" s="178"/>
      <c r="OG19" s="178"/>
      <c r="OH19" s="178"/>
      <c r="OI19" s="178"/>
      <c r="OJ19" s="178"/>
      <c r="OK19" s="178"/>
      <c r="OL19" s="178"/>
      <c r="OM19" s="178"/>
      <c r="ON19" s="178"/>
      <c r="OO19" s="178"/>
      <c r="OP19" s="178"/>
      <c r="OQ19" s="178"/>
      <c r="OR19" s="178"/>
      <c r="OS19" s="178"/>
      <c r="OT19" s="178"/>
      <c r="OU19" s="178"/>
      <c r="OV19" s="178"/>
      <c r="OW19" s="178"/>
      <c r="OX19" s="178"/>
      <c r="OY19" s="178"/>
      <c r="OZ19" s="178"/>
      <c r="PA19" s="178"/>
      <c r="PB19" s="178"/>
      <c r="PC19" s="178"/>
      <c r="PD19" s="178"/>
      <c r="PE19" s="178"/>
      <c r="PF19" s="178"/>
      <c r="PG19" s="178"/>
      <c r="PH19" s="178"/>
      <c r="PI19" s="178"/>
      <c r="PJ19" s="178"/>
      <c r="PK19" s="178"/>
      <c r="PL19" s="178"/>
      <c r="PM19" s="178"/>
      <c r="PN19" s="178"/>
      <c r="PO19" s="178"/>
      <c r="PP19" s="178"/>
      <c r="PQ19" s="178"/>
      <c r="PR19" s="178"/>
      <c r="PS19" s="178"/>
      <c r="PT19" s="178"/>
      <c r="PU19" s="178"/>
      <c r="PV19" s="178"/>
      <c r="PW19" s="178"/>
      <c r="PX19" s="178"/>
      <c r="PY19" s="178"/>
      <c r="PZ19" s="178"/>
      <c r="QA19" s="178"/>
      <c r="QB19" s="178"/>
      <c r="QC19" s="178"/>
      <c r="QD19" s="178"/>
      <c r="QE19" s="178"/>
      <c r="QF19" s="178"/>
      <c r="QG19" s="178"/>
      <c r="QH19" s="178"/>
      <c r="QI19" s="178"/>
      <c r="QJ19" s="178"/>
      <c r="QK19" s="178"/>
      <c r="QL19" s="178"/>
      <c r="QM19" s="178"/>
      <c r="QN19" s="178"/>
      <c r="QO19" s="178"/>
      <c r="QP19" s="178"/>
      <c r="QQ19" s="178"/>
      <c r="QR19" s="178"/>
      <c r="QS19" s="178"/>
      <c r="QT19" s="178"/>
      <c r="QU19" s="178"/>
      <c r="QV19" s="178"/>
      <c r="QW19" s="178"/>
      <c r="QX19" s="178"/>
      <c r="QY19" s="178"/>
      <c r="QZ19" s="178"/>
      <c r="RA19" s="178"/>
      <c r="RB19" s="178"/>
      <c r="RC19" s="178"/>
      <c r="RD19" s="178"/>
      <c r="RE19" s="178"/>
      <c r="RF19" s="178"/>
      <c r="RG19" s="178"/>
      <c r="RH19" s="178"/>
      <c r="RI19" s="178"/>
      <c r="RJ19" s="178"/>
      <c r="RK19" s="178"/>
      <c r="RL19" s="178"/>
      <c r="RM19" s="178"/>
      <c r="RN19" s="178"/>
      <c r="RO19" s="178"/>
      <c r="RP19" s="178"/>
      <c r="RQ19" s="178"/>
      <c r="RR19" s="178"/>
      <c r="RS19" s="178"/>
      <c r="RT19" s="178"/>
      <c r="RU19" s="178"/>
      <c r="RV19" s="178"/>
      <c r="RW19" s="178"/>
      <c r="RX19" s="178"/>
      <c r="RY19" s="178"/>
      <c r="RZ19" s="178"/>
      <c r="SA19" s="178"/>
      <c r="SB19" s="178"/>
      <c r="SC19" s="178"/>
      <c r="SD19" s="178"/>
      <c r="SE19" s="178"/>
      <c r="SF19" s="178"/>
      <c r="SG19" s="178"/>
      <c r="SH19" s="178"/>
      <c r="SI19" s="178"/>
      <c r="SJ19" s="178"/>
      <c r="SK19" s="178"/>
      <c r="SL19" s="178"/>
      <c r="SM19" s="178"/>
      <c r="SN19" s="178"/>
      <c r="SO19" s="178"/>
      <c r="SP19" s="178"/>
      <c r="SQ19" s="178"/>
      <c r="SR19" s="178"/>
      <c r="SS19" s="178"/>
      <c r="ST19" s="178"/>
      <c r="SU19" s="178"/>
      <c r="SV19" s="178"/>
      <c r="SW19" s="178"/>
      <c r="SX19" s="178"/>
      <c r="SY19" s="178"/>
      <c r="SZ19" s="178"/>
      <c r="TA19" s="178"/>
      <c r="TB19" s="178"/>
      <c r="TC19" s="178"/>
      <c r="TD19" s="178"/>
      <c r="TE19" s="178"/>
      <c r="TF19" s="178"/>
      <c r="TG19" s="178"/>
      <c r="TH19" s="178"/>
      <c r="TI19" s="178"/>
      <c r="TJ19" s="178"/>
      <c r="TK19" s="178"/>
      <c r="TL19" s="178"/>
      <c r="TM19" s="178"/>
      <c r="TN19" s="178"/>
      <c r="TO19" s="178"/>
      <c r="TP19" s="178"/>
      <c r="TQ19" s="178"/>
      <c r="TR19" s="178"/>
      <c r="TS19" s="178"/>
      <c r="TT19" s="178"/>
      <c r="TU19" s="178"/>
      <c r="TV19" s="178"/>
      <c r="TW19" s="178"/>
      <c r="TX19" s="178"/>
      <c r="TY19" s="178"/>
      <c r="TZ19" s="178"/>
      <c r="UA19" s="178"/>
      <c r="UB19" s="178"/>
      <c r="UC19" s="178"/>
      <c r="UD19" s="178"/>
      <c r="UE19" s="178"/>
      <c r="UF19" s="178"/>
      <c r="UG19" s="178"/>
      <c r="UH19" s="178"/>
      <c r="UI19" s="178"/>
      <c r="UJ19" s="178"/>
      <c r="UK19" s="178"/>
      <c r="UL19" s="178"/>
      <c r="UM19" s="178"/>
      <c r="UN19" s="178"/>
      <c r="UO19" s="178"/>
      <c r="UP19" s="178"/>
      <c r="UQ19" s="178"/>
      <c r="UR19" s="178"/>
      <c r="US19" s="178"/>
      <c r="UT19" s="178"/>
      <c r="UU19" s="178"/>
      <c r="UV19" s="178"/>
      <c r="UW19" s="178"/>
      <c r="UX19" s="178"/>
      <c r="UY19" s="178"/>
      <c r="UZ19" s="178"/>
      <c r="VA19" s="178"/>
      <c r="VB19" s="178"/>
      <c r="VC19" s="178"/>
      <c r="VD19" s="178"/>
      <c r="VE19" s="178"/>
      <c r="VF19" s="178"/>
      <c r="VG19" s="178"/>
      <c r="VH19" s="178"/>
      <c r="VI19" s="178"/>
      <c r="VJ19" s="178"/>
      <c r="VK19" s="178"/>
      <c r="VL19" s="178"/>
      <c r="VM19" s="178"/>
      <c r="VN19" s="178"/>
      <c r="VO19" s="178"/>
      <c r="VP19" s="178"/>
      <c r="VQ19" s="178"/>
      <c r="VR19" s="178"/>
      <c r="VS19" s="178"/>
      <c r="VT19" s="178"/>
      <c r="VU19" s="178"/>
      <c r="VV19" s="178"/>
      <c r="VW19" s="178"/>
      <c r="VX19" s="178"/>
      <c r="VY19" s="178"/>
      <c r="VZ19" s="178"/>
      <c r="WA19" s="178"/>
      <c r="WB19" s="178"/>
      <c r="WC19" s="178"/>
      <c r="WD19" s="178"/>
      <c r="WE19" s="178"/>
      <c r="WF19" s="178"/>
      <c r="WG19" s="178"/>
      <c r="WH19" s="178"/>
      <c r="WI19" s="178"/>
      <c r="WJ19" s="178"/>
      <c r="WK19" s="178"/>
      <c r="WL19" s="178"/>
      <c r="WM19" s="178"/>
      <c r="WN19" s="178"/>
      <c r="WO19" s="178"/>
      <c r="WP19" s="178"/>
      <c r="WQ19" s="178"/>
      <c r="WR19" s="178"/>
      <c r="WS19" s="178"/>
      <c r="WT19" s="178"/>
      <c r="WU19" s="178"/>
      <c r="WV19" s="178"/>
      <c r="WW19" s="178"/>
      <c r="WX19" s="178"/>
      <c r="WY19" s="178"/>
      <c r="WZ19" s="178"/>
      <c r="XA19" s="178"/>
      <c r="XB19" s="178"/>
      <c r="XC19" s="178"/>
      <c r="XD19" s="178"/>
      <c r="XE19" s="178"/>
      <c r="XF19" s="178"/>
      <c r="XG19" s="178"/>
      <c r="XH19" s="178"/>
      <c r="XI19" s="178"/>
      <c r="XJ19" s="178"/>
      <c r="XK19" s="178"/>
      <c r="XL19" s="178"/>
      <c r="XM19" s="178"/>
      <c r="XN19" s="178"/>
      <c r="XO19" s="178"/>
      <c r="XP19" s="178"/>
      <c r="XQ19" s="178"/>
      <c r="XR19" s="178"/>
      <c r="XS19" s="178"/>
      <c r="XT19" s="178"/>
      <c r="XU19" s="178"/>
      <c r="XV19" s="178"/>
      <c r="XW19" s="178"/>
      <c r="XX19" s="178"/>
      <c r="XY19" s="178"/>
      <c r="XZ19" s="178"/>
      <c r="YA19" s="178"/>
      <c r="YB19" s="178"/>
      <c r="YC19" s="178"/>
      <c r="YD19" s="178"/>
      <c r="YE19" s="178"/>
      <c r="YF19" s="178"/>
      <c r="YG19" s="178"/>
      <c r="YH19" s="178"/>
      <c r="YI19" s="178"/>
      <c r="YJ19" s="178"/>
      <c r="YK19" s="178"/>
      <c r="YL19" s="178"/>
      <c r="YM19" s="178"/>
      <c r="YN19" s="178"/>
      <c r="YO19" s="178"/>
      <c r="YP19" s="178"/>
      <c r="YQ19" s="178"/>
      <c r="YR19" s="178"/>
      <c r="YS19" s="178"/>
      <c r="YT19" s="178"/>
      <c r="YU19" s="178"/>
      <c r="YV19" s="178"/>
      <c r="YW19" s="178"/>
      <c r="YX19" s="178"/>
      <c r="YY19" s="178"/>
      <c r="YZ19" s="178"/>
      <c r="ZA19" s="178"/>
      <c r="ZB19" s="178"/>
      <c r="ZC19" s="178"/>
      <c r="ZD19" s="178"/>
      <c r="ZE19" s="178"/>
      <c r="ZF19" s="178"/>
      <c r="ZG19" s="178"/>
      <c r="ZH19" s="178"/>
      <c r="ZI19" s="178"/>
      <c r="ZJ19" s="178"/>
      <c r="ZK19" s="178"/>
      <c r="ZL19" s="178"/>
      <c r="ZM19" s="178"/>
      <c r="ZN19" s="178"/>
      <c r="ZO19" s="178"/>
      <c r="ZP19" s="178"/>
      <c r="ZQ19" s="178"/>
      <c r="ZR19" s="178"/>
      <c r="ZS19" s="178"/>
      <c r="ZT19" s="178"/>
      <c r="ZU19" s="178"/>
      <c r="ZV19" s="178"/>
      <c r="ZW19" s="178"/>
      <c r="ZX19" s="178"/>
      <c r="ZY19" s="178"/>
      <c r="ZZ19" s="178"/>
      <c r="AAA19" s="178"/>
      <c r="AAB19" s="178"/>
      <c r="AAC19" s="178"/>
      <c r="AAD19" s="178"/>
      <c r="AAE19" s="178"/>
      <c r="AAF19" s="178"/>
      <c r="AAG19" s="178"/>
      <c r="AAH19" s="178"/>
      <c r="AAI19" s="178"/>
      <c r="AAJ19" s="178"/>
      <c r="AAK19" s="178"/>
      <c r="AAL19" s="178"/>
      <c r="AAM19" s="178"/>
      <c r="AAN19" s="178"/>
      <c r="AAO19" s="178"/>
      <c r="AAP19" s="178"/>
      <c r="AAQ19" s="178"/>
      <c r="AAR19" s="178"/>
      <c r="AAS19" s="178"/>
      <c r="AAT19" s="178"/>
      <c r="AAU19" s="178"/>
      <c r="AAV19" s="178"/>
      <c r="AAW19" s="178"/>
      <c r="AAX19" s="178"/>
      <c r="AAY19" s="178"/>
      <c r="AAZ19" s="178"/>
      <c r="ABA19" s="178"/>
      <c r="ABB19" s="178"/>
      <c r="ABC19" s="178"/>
      <c r="ABD19" s="178"/>
      <c r="ABE19" s="178"/>
      <c r="ABF19" s="178"/>
      <c r="ABG19" s="178"/>
      <c r="ABH19" s="178"/>
      <c r="ABI19" s="178"/>
      <c r="ABJ19" s="178"/>
      <c r="ABK19" s="178"/>
      <c r="ABL19" s="178"/>
      <c r="ABM19" s="178"/>
      <c r="ABN19" s="178"/>
      <c r="ABO19" s="178"/>
      <c r="ABP19" s="178"/>
      <c r="ABQ19" s="178"/>
      <c r="ABR19" s="178"/>
      <c r="ABS19" s="178"/>
      <c r="ABT19" s="178"/>
      <c r="ABU19" s="178"/>
      <c r="ABV19" s="178"/>
      <c r="ABW19" s="178"/>
      <c r="ABX19" s="178"/>
      <c r="ABY19" s="178"/>
      <c r="ABZ19" s="178"/>
      <c r="ACA19" s="178"/>
      <c r="ACB19" s="178"/>
      <c r="ACC19" s="178"/>
      <c r="ACD19" s="178"/>
      <c r="ACE19" s="178"/>
      <c r="ACF19" s="178"/>
      <c r="ACG19" s="178"/>
      <c r="ACH19" s="178"/>
      <c r="ACI19" s="178"/>
      <c r="ACJ19" s="178"/>
      <c r="ACK19" s="178"/>
      <c r="ACL19" s="178"/>
      <c r="ACM19" s="178"/>
      <c r="ACN19" s="178"/>
      <c r="ACO19" s="178"/>
      <c r="ACP19" s="178"/>
      <c r="ACQ19" s="178"/>
      <c r="ACR19" s="178"/>
      <c r="ACS19" s="178"/>
      <c r="ACT19" s="178"/>
      <c r="ACU19" s="178"/>
      <c r="ACV19" s="178"/>
      <c r="ACW19" s="178"/>
      <c r="ACX19" s="178"/>
      <c r="ACY19" s="178"/>
      <c r="ACZ19" s="178"/>
      <c r="ADA19" s="178"/>
      <c r="ADB19" s="178"/>
      <c r="ADC19" s="178"/>
      <c r="ADD19" s="178"/>
      <c r="ADE19" s="178"/>
      <c r="ADF19" s="178"/>
      <c r="ADG19" s="178"/>
      <c r="ADH19" s="178"/>
      <c r="ADI19" s="178"/>
      <c r="ADJ19" s="178"/>
      <c r="ADK19" s="178"/>
      <c r="ADL19" s="178"/>
      <c r="ADM19" s="178"/>
      <c r="ADN19" s="178"/>
      <c r="ADO19" s="178"/>
      <c r="ADP19" s="178"/>
      <c r="ADQ19" s="178"/>
      <c r="ADR19" s="178"/>
      <c r="ADS19" s="178"/>
      <c r="ADT19" s="178"/>
      <c r="ADU19" s="178"/>
      <c r="ADV19" s="178"/>
      <c r="ADW19" s="178"/>
      <c r="ADX19" s="178"/>
      <c r="ADY19" s="178"/>
      <c r="ADZ19" s="178"/>
      <c r="AEA19" s="178"/>
      <c r="AEB19" s="178"/>
      <c r="AEC19" s="178"/>
      <c r="AED19" s="178"/>
      <c r="AEE19" s="178"/>
      <c r="AEF19" s="178"/>
      <c r="AEG19" s="178"/>
      <c r="AEH19" s="178"/>
      <c r="AEI19" s="178"/>
      <c r="AEJ19" s="178"/>
      <c r="AEK19" s="178"/>
      <c r="AEL19" s="178"/>
      <c r="AEM19" s="178"/>
      <c r="AEN19" s="178"/>
      <c r="AEO19" s="178"/>
      <c r="AEP19" s="178"/>
      <c r="AEQ19" s="178"/>
      <c r="AER19" s="178"/>
      <c r="AES19" s="178"/>
      <c r="AET19" s="178"/>
      <c r="AEU19" s="178"/>
      <c r="AEV19" s="178"/>
      <c r="AEW19" s="178"/>
      <c r="AEX19" s="178"/>
      <c r="AEY19" s="178"/>
      <c r="AEZ19" s="178"/>
      <c r="AFA19" s="178"/>
      <c r="AFB19" s="178"/>
      <c r="AFC19" s="178"/>
      <c r="AFD19" s="178"/>
      <c r="AFE19" s="178"/>
      <c r="AFF19" s="178"/>
      <c r="AFG19" s="178"/>
      <c r="AFH19" s="178"/>
      <c r="AFI19" s="178"/>
      <c r="AFJ19" s="178"/>
      <c r="AFK19" s="178"/>
      <c r="AFL19" s="178"/>
      <c r="AFM19" s="178"/>
      <c r="AFN19" s="178"/>
      <c r="AFO19" s="178"/>
      <c r="AFP19" s="178"/>
      <c r="AFQ19" s="178"/>
      <c r="AFR19" s="178"/>
      <c r="AFS19" s="178"/>
      <c r="AFT19" s="178"/>
      <c r="AFU19" s="178"/>
      <c r="AFV19" s="178"/>
      <c r="AFW19" s="178"/>
      <c r="AFX19" s="178"/>
      <c r="AFY19" s="178"/>
      <c r="AFZ19" s="178"/>
      <c r="AGA19" s="178"/>
      <c r="AGB19" s="178"/>
      <c r="AGC19" s="178"/>
      <c r="AGD19" s="178"/>
      <c r="AGE19" s="178"/>
      <c r="AGF19" s="178"/>
      <c r="AGG19" s="178"/>
      <c r="AGH19" s="178"/>
      <c r="AGI19" s="178"/>
      <c r="AGJ19" s="178"/>
      <c r="AGK19" s="178"/>
      <c r="AGL19" s="178"/>
      <c r="AGM19" s="178"/>
      <c r="AGN19" s="178"/>
      <c r="AGO19" s="178"/>
      <c r="AGP19" s="178"/>
      <c r="AGQ19" s="178"/>
      <c r="AGR19" s="178"/>
      <c r="AGS19" s="178"/>
      <c r="AGT19" s="178"/>
      <c r="AGU19" s="178"/>
      <c r="AGV19" s="178"/>
      <c r="AGW19" s="178"/>
      <c r="AGX19" s="178"/>
      <c r="AGY19" s="178"/>
      <c r="AGZ19" s="178"/>
      <c r="AHA19" s="178"/>
      <c r="AHB19" s="178"/>
      <c r="AHC19" s="178"/>
      <c r="AHD19" s="178"/>
      <c r="AHE19" s="178"/>
      <c r="AHF19" s="178"/>
      <c r="AHG19" s="178"/>
      <c r="AHH19" s="178"/>
      <c r="AHI19" s="178"/>
      <c r="AHJ19" s="178"/>
      <c r="AHK19" s="178"/>
      <c r="AHL19" s="178"/>
      <c r="AHM19" s="178"/>
      <c r="AHN19" s="178"/>
      <c r="AHO19" s="178"/>
      <c r="AHP19" s="178"/>
      <c r="AHQ19" s="178"/>
      <c r="AHR19" s="178"/>
      <c r="AHS19" s="178"/>
      <c r="AHT19" s="178"/>
      <c r="AHU19" s="178"/>
      <c r="AHV19" s="178"/>
      <c r="AHW19" s="178"/>
      <c r="AHX19" s="178"/>
      <c r="AHY19" s="178"/>
      <c r="AHZ19" s="178"/>
      <c r="AIA19" s="178"/>
      <c r="AIB19" s="178"/>
      <c r="AIC19" s="178"/>
      <c r="AID19" s="178"/>
      <c r="AIE19" s="178"/>
      <c r="AIF19" s="178"/>
      <c r="AIG19" s="178"/>
      <c r="AIH19" s="178"/>
      <c r="AII19" s="178"/>
      <c r="AIJ19" s="178"/>
      <c r="AIK19" s="178"/>
      <c r="AIL19" s="178"/>
      <c r="AIM19" s="178"/>
      <c r="AIN19" s="178"/>
      <c r="AIO19" s="178"/>
      <c r="AIP19" s="178"/>
      <c r="AIQ19" s="178"/>
      <c r="AIR19" s="178"/>
      <c r="AIS19" s="178"/>
      <c r="AIT19" s="178"/>
      <c r="AIU19" s="178"/>
      <c r="AIV19" s="178"/>
      <c r="AIW19" s="178"/>
      <c r="AIX19" s="178"/>
      <c r="AIY19" s="178"/>
      <c r="AIZ19" s="178"/>
      <c r="AJA19" s="178"/>
      <c r="AJB19" s="178"/>
      <c r="AJC19" s="178"/>
      <c r="AJD19" s="178"/>
      <c r="AJE19" s="178"/>
      <c r="AJF19" s="178"/>
      <c r="AJG19" s="178"/>
      <c r="AJH19" s="178"/>
      <c r="AJI19" s="178"/>
      <c r="AJJ19" s="178"/>
      <c r="AJK19" s="178"/>
      <c r="AJL19" s="178"/>
      <c r="AJM19" s="178"/>
      <c r="AJN19" s="178"/>
      <c r="AJO19" s="178"/>
      <c r="AJP19" s="178"/>
      <c r="AJQ19" s="178"/>
      <c r="AJR19" s="178"/>
      <c r="AJS19" s="178"/>
      <c r="AJT19" s="178"/>
      <c r="AJU19" s="178"/>
      <c r="AJV19" s="178"/>
      <c r="AJW19" s="178"/>
      <c r="AJX19" s="178"/>
      <c r="AJY19" s="178"/>
      <c r="AJZ19" s="178"/>
      <c r="AKA19" s="178"/>
      <c r="AKB19" s="178"/>
      <c r="AKC19" s="178"/>
      <c r="AKD19" s="178"/>
      <c r="AKE19" s="178"/>
      <c r="AKF19" s="178"/>
      <c r="AKG19" s="178"/>
      <c r="AKH19" s="178"/>
      <c r="AKI19" s="178"/>
      <c r="AKJ19" s="178"/>
      <c r="AKK19" s="178"/>
      <c r="AKL19" s="178"/>
      <c r="AKM19" s="178"/>
      <c r="AKN19" s="178"/>
      <c r="AKO19" s="178"/>
      <c r="AKP19" s="178"/>
      <c r="AKQ19" s="178"/>
      <c r="AKR19" s="178"/>
      <c r="AKS19" s="178"/>
      <c r="AKT19" s="178"/>
      <c r="AKU19" s="178"/>
      <c r="AKV19" s="178"/>
      <c r="AKW19" s="178"/>
      <c r="AKX19" s="178"/>
      <c r="AKY19" s="178"/>
      <c r="AKZ19" s="178"/>
      <c r="ALA19" s="178"/>
      <c r="ALB19" s="178"/>
      <c r="ALC19" s="178"/>
      <c r="ALD19" s="178"/>
      <c r="ALE19" s="178"/>
      <c r="ALF19" s="178"/>
      <c r="ALG19" s="178"/>
      <c r="ALH19" s="178"/>
      <c r="ALI19" s="178"/>
      <c r="ALJ19" s="178"/>
      <c r="ALK19" s="178"/>
      <c r="ALL19" s="178"/>
      <c r="ALM19" s="178"/>
      <c r="ALN19" s="178"/>
      <c r="ALO19" s="178"/>
      <c r="ALP19" s="178"/>
      <c r="ALQ19" s="178"/>
      <c r="ALR19" s="178"/>
      <c r="ALS19" s="178"/>
      <c r="ALT19" s="178"/>
      <c r="ALU19" s="178"/>
      <c r="ALV19" s="178"/>
      <c r="ALW19" s="178"/>
      <c r="ALX19" s="178"/>
      <c r="ALY19" s="178"/>
      <c r="ALZ19" s="178"/>
      <c r="AMA19" s="178"/>
      <c r="AMB19" s="178"/>
      <c r="AMC19" s="178"/>
      <c r="AMD19" s="178"/>
      <c r="AME19" s="178"/>
      <c r="AMF19" s="178"/>
      <c r="AMG19" s="178"/>
      <c r="AMH19" s="178"/>
      <c r="AMI19" s="178"/>
      <c r="AMJ19" s="178"/>
      <c r="AMK19" s="178"/>
      <c r="AML19" s="178"/>
      <c r="AMM19" s="178"/>
      <c r="AMN19" s="178"/>
      <c r="AMO19" s="178"/>
      <c r="AMP19" s="178"/>
      <c r="AMQ19" s="178"/>
      <c r="AMR19" s="178"/>
      <c r="AMS19" s="178"/>
      <c r="AMT19" s="178"/>
      <c r="AMU19" s="178"/>
      <c r="AMV19" s="178"/>
      <c r="AMW19" s="178"/>
      <c r="AMX19" s="178"/>
      <c r="AMY19" s="178"/>
      <c r="AMZ19" s="178"/>
      <c r="ANA19" s="178"/>
      <c r="ANB19" s="178"/>
      <c r="ANC19" s="178"/>
      <c r="AND19" s="178"/>
      <c r="ANE19" s="178"/>
      <c r="ANF19" s="178"/>
      <c r="ANG19" s="178"/>
      <c r="ANH19" s="178"/>
      <c r="ANI19" s="178"/>
      <c r="ANJ19" s="178"/>
      <c r="ANK19" s="178"/>
      <c r="ANL19" s="178"/>
      <c r="ANM19" s="178"/>
      <c r="ANN19" s="178"/>
      <c r="ANO19" s="178"/>
      <c r="ANP19" s="178"/>
      <c r="ANQ19" s="178"/>
      <c r="ANR19" s="178"/>
      <c r="ANS19" s="178"/>
      <c r="ANT19" s="178"/>
      <c r="ANU19" s="178"/>
      <c r="ANV19" s="178"/>
      <c r="ANW19" s="178"/>
      <c r="ANX19" s="178"/>
      <c r="ANY19" s="178"/>
      <c r="ANZ19" s="178"/>
      <c r="AOA19" s="178"/>
      <c r="AOB19" s="178"/>
      <c r="AOC19" s="178"/>
      <c r="AOD19" s="178"/>
      <c r="AOE19" s="178"/>
      <c r="AOF19" s="178"/>
      <c r="AOG19" s="178"/>
      <c r="AOH19" s="178"/>
      <c r="AOI19" s="178"/>
      <c r="AOJ19" s="178"/>
      <c r="AOK19" s="178"/>
      <c r="AOL19" s="178"/>
      <c r="AOM19" s="178"/>
      <c r="AON19" s="178"/>
      <c r="AOO19" s="178"/>
      <c r="AOP19" s="178"/>
      <c r="AOQ19" s="178"/>
      <c r="AOR19" s="178"/>
      <c r="AOS19" s="178"/>
      <c r="AOT19" s="178"/>
      <c r="AOU19" s="178"/>
      <c r="AOV19" s="178"/>
      <c r="AOW19" s="178"/>
      <c r="AOX19" s="178"/>
      <c r="AOY19" s="178"/>
      <c r="AOZ19" s="178"/>
      <c r="APA19" s="178"/>
      <c r="APB19" s="178"/>
      <c r="APC19" s="178"/>
      <c r="APD19" s="178"/>
      <c r="APE19" s="178"/>
      <c r="APF19" s="178"/>
      <c r="APG19" s="178"/>
      <c r="APH19" s="178"/>
      <c r="API19" s="178"/>
      <c r="APJ19" s="178"/>
      <c r="APK19" s="178"/>
      <c r="APL19" s="178"/>
      <c r="APM19" s="178"/>
      <c r="APN19" s="178"/>
      <c r="APO19" s="178"/>
      <c r="APP19" s="178"/>
      <c r="APQ19" s="178"/>
      <c r="APR19" s="178"/>
      <c r="APS19" s="178"/>
      <c r="APT19" s="178"/>
      <c r="APU19" s="178"/>
      <c r="APV19" s="178"/>
      <c r="APW19" s="178"/>
      <c r="APX19" s="178"/>
      <c r="APY19" s="178"/>
      <c r="APZ19" s="178"/>
      <c r="AQA19" s="178"/>
      <c r="AQB19" s="178"/>
      <c r="AQC19" s="178"/>
      <c r="AQD19" s="178"/>
      <c r="AQE19" s="178"/>
      <c r="AQF19" s="178"/>
      <c r="AQG19" s="178"/>
      <c r="AQH19" s="178"/>
    </row>
    <row r="20" spans="1:1126" ht="55.95" customHeight="1" x14ac:dyDescent="0.25">
      <c r="A20" s="262" t="s">
        <v>130</v>
      </c>
      <c r="B20" s="263" t="str">
        <f>IF(AND(B28="Yes",B29="Yes"),"CLOSURE","")</f>
        <v/>
      </c>
      <c r="C20" s="264" t="str">
        <f>IF(OR(B20="CLOSURE",B20="x"),"x",IF(AND(C28="Yes",C29="Yes"),"CLOSURE",""))</f>
        <v/>
      </c>
      <c r="D20" s="264" t="str">
        <f t="shared" ref="D20:L20" si="18">IF(OR(C20="CLOSURE",C20="x"),"x",IF(AND(D28="Yes",D29="Yes"),"CLOSURE",""))</f>
        <v/>
      </c>
      <c r="E20" s="264" t="str">
        <f t="shared" si="18"/>
        <v/>
      </c>
      <c r="F20" s="264" t="str">
        <f t="shared" si="18"/>
        <v/>
      </c>
      <c r="G20" s="264" t="str">
        <f t="shared" si="18"/>
        <v/>
      </c>
      <c r="H20" s="264" t="str">
        <f t="shared" si="18"/>
        <v/>
      </c>
      <c r="I20" s="264" t="str">
        <f t="shared" si="18"/>
        <v/>
      </c>
      <c r="J20" s="264" t="str">
        <f t="shared" si="18"/>
        <v/>
      </c>
      <c r="K20" s="264" t="str">
        <f t="shared" si="18"/>
        <v/>
      </c>
      <c r="L20" s="264" t="str">
        <f t="shared" si="18"/>
        <v/>
      </c>
      <c r="M20" s="264" t="str">
        <f>IF(OR(L20="CLOSURE",L20="x"),"x",IF(AND(M28="Yes",M29="Yes"),"CLOSURE",""))</f>
        <v/>
      </c>
      <c r="N20" s="265"/>
      <c r="O20" s="266" t="str">
        <f>IF(OR(M20="CLOSURE",M20="x"),"x",IF(AND(O28="Yes",O29="Yes"),"CLOSURE",""))</f>
        <v/>
      </c>
      <c r="P20" s="266" t="str">
        <f>IF(OR(O20="CLOSURE",O20="x"),"x",IF(AND(P28="Yes",P29="Yes"),"CLOSURE",""))</f>
        <v/>
      </c>
      <c r="Q20" s="266" t="str">
        <f t="shared" ref="Q20:Z20" si="19">IF(OR(P20="CLOSURE",P20="x"),"x",IF(AND(Q28="Yes",Q29="Yes"),"CLOSURE",""))</f>
        <v/>
      </c>
      <c r="R20" s="266" t="str">
        <f t="shared" si="19"/>
        <v/>
      </c>
      <c r="S20" s="266" t="str">
        <f t="shared" si="19"/>
        <v/>
      </c>
      <c r="T20" s="266" t="str">
        <f t="shared" si="19"/>
        <v/>
      </c>
      <c r="U20" s="266" t="str">
        <f t="shared" si="19"/>
        <v/>
      </c>
      <c r="V20" s="266" t="str">
        <f t="shared" si="19"/>
        <v/>
      </c>
      <c r="W20" s="266" t="str">
        <f t="shared" si="19"/>
        <v/>
      </c>
      <c r="X20" s="266" t="str">
        <f t="shared" si="19"/>
        <v/>
      </c>
      <c r="Y20" s="266" t="str">
        <f t="shared" si="19"/>
        <v/>
      </c>
      <c r="Z20" s="266" t="str">
        <f t="shared" si="19"/>
        <v/>
      </c>
      <c r="AA20" s="58"/>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c r="BT20" s="267"/>
      <c r="BU20" s="267"/>
      <c r="BV20" s="267"/>
      <c r="BW20" s="267"/>
      <c r="BX20" s="267"/>
      <c r="BY20" s="267"/>
      <c r="BZ20" s="267"/>
      <c r="CA20" s="267"/>
      <c r="CB20" s="267"/>
      <c r="CC20" s="267"/>
      <c r="CD20" s="267"/>
      <c r="CE20" s="267"/>
      <c r="CF20" s="267"/>
      <c r="CG20" s="267"/>
      <c r="CH20" s="267"/>
      <c r="CI20" s="267"/>
      <c r="CJ20" s="267"/>
      <c r="CK20" s="267"/>
      <c r="CL20" s="267"/>
      <c r="CM20" s="267"/>
      <c r="CN20" s="267"/>
      <c r="CO20" s="267"/>
      <c r="CP20" s="267"/>
      <c r="CQ20" s="267"/>
      <c r="CR20" s="267"/>
      <c r="CS20" s="267"/>
      <c r="CT20" s="267"/>
      <c r="CU20" s="267"/>
      <c r="CV20" s="267"/>
      <c r="CW20" s="267"/>
      <c r="CX20" s="267"/>
      <c r="CY20" s="267"/>
      <c r="CZ20" s="267"/>
      <c r="DA20" s="267"/>
      <c r="DB20" s="267"/>
      <c r="DC20" s="267"/>
      <c r="DD20" s="267"/>
      <c r="DE20" s="267"/>
      <c r="DF20" s="267"/>
      <c r="DG20" s="267"/>
      <c r="DH20" s="267"/>
      <c r="DI20" s="267"/>
      <c r="DJ20" s="267"/>
      <c r="DK20" s="267"/>
      <c r="DL20" s="267"/>
      <c r="DM20" s="267"/>
      <c r="DN20" s="267"/>
      <c r="DO20" s="267"/>
      <c r="DP20" s="267"/>
      <c r="DQ20" s="267"/>
      <c r="DR20" s="267"/>
      <c r="DS20" s="267"/>
      <c r="DT20" s="267"/>
      <c r="DU20" s="267"/>
      <c r="DV20" s="267"/>
      <c r="DW20" s="267"/>
      <c r="DX20" s="267"/>
      <c r="DY20" s="267"/>
      <c r="DZ20" s="267"/>
      <c r="EA20" s="267"/>
      <c r="EB20" s="267"/>
      <c r="EC20" s="267"/>
      <c r="ED20" s="267"/>
      <c r="EE20" s="267"/>
      <c r="EF20" s="267"/>
      <c r="EG20" s="267"/>
      <c r="EH20" s="267"/>
      <c r="EI20" s="267"/>
      <c r="EJ20" s="267"/>
      <c r="EK20" s="267"/>
      <c r="EL20" s="267"/>
      <c r="EM20" s="267"/>
      <c r="EN20" s="267"/>
      <c r="EO20" s="267"/>
      <c r="EP20" s="267"/>
      <c r="EQ20" s="267"/>
      <c r="ER20" s="267"/>
      <c r="ES20" s="267"/>
      <c r="ET20" s="267"/>
      <c r="EU20" s="267"/>
      <c r="EV20" s="267"/>
      <c r="EW20" s="267"/>
      <c r="EX20" s="267"/>
      <c r="EY20" s="267"/>
      <c r="EZ20" s="267"/>
      <c r="FA20" s="267"/>
      <c r="FB20" s="267"/>
      <c r="FC20" s="267"/>
      <c r="FD20" s="267"/>
      <c r="FE20" s="267"/>
      <c r="FF20" s="267"/>
      <c r="FG20" s="267"/>
      <c r="FH20" s="267"/>
      <c r="FI20" s="267"/>
      <c r="FJ20" s="267"/>
      <c r="FK20" s="267"/>
      <c r="FL20" s="267"/>
      <c r="FM20" s="267"/>
      <c r="FN20" s="267"/>
      <c r="FO20" s="267"/>
      <c r="FP20" s="267"/>
      <c r="FQ20" s="267"/>
      <c r="FR20" s="267"/>
      <c r="FS20" s="267"/>
      <c r="FT20" s="267"/>
      <c r="FU20" s="267"/>
      <c r="FV20" s="267"/>
      <c r="FW20" s="267"/>
      <c r="FX20" s="267"/>
      <c r="FY20" s="267"/>
      <c r="FZ20" s="267"/>
      <c r="GA20" s="267"/>
      <c r="GB20" s="267"/>
      <c r="GC20" s="267"/>
      <c r="GD20" s="267"/>
      <c r="GE20" s="267"/>
      <c r="GF20" s="267"/>
      <c r="GG20" s="267"/>
      <c r="GH20" s="267"/>
      <c r="GI20" s="267"/>
      <c r="GJ20" s="267"/>
      <c r="GK20" s="267"/>
      <c r="GL20" s="267"/>
      <c r="GM20" s="267"/>
      <c r="GN20" s="267"/>
      <c r="GO20" s="267"/>
      <c r="GP20" s="267"/>
      <c r="GQ20" s="267"/>
      <c r="GR20" s="267"/>
      <c r="GS20" s="267"/>
      <c r="GT20" s="267"/>
      <c r="GU20" s="267"/>
      <c r="GV20" s="267"/>
      <c r="GW20" s="267"/>
      <c r="GX20" s="267"/>
      <c r="GY20" s="267"/>
      <c r="GZ20" s="267"/>
      <c r="HA20" s="267"/>
      <c r="HB20" s="267"/>
      <c r="HC20" s="267"/>
      <c r="HD20" s="267"/>
      <c r="HE20" s="267"/>
      <c r="HF20" s="267"/>
      <c r="HG20" s="267"/>
      <c r="HH20" s="267"/>
      <c r="HI20" s="267"/>
      <c r="HJ20" s="267"/>
      <c r="HK20" s="267"/>
      <c r="HL20" s="267"/>
      <c r="HM20" s="267"/>
      <c r="HN20" s="267"/>
      <c r="HO20" s="267"/>
      <c r="HP20" s="267"/>
      <c r="HQ20" s="267"/>
      <c r="HR20" s="267"/>
      <c r="HS20" s="267"/>
      <c r="HT20" s="267"/>
      <c r="HU20" s="267"/>
      <c r="HV20" s="267"/>
      <c r="HW20" s="267"/>
      <c r="HX20" s="267"/>
      <c r="HY20" s="267"/>
      <c r="HZ20" s="267"/>
      <c r="IA20" s="267"/>
      <c r="IB20" s="267"/>
      <c r="IC20" s="267"/>
      <c r="ID20" s="267"/>
      <c r="IE20" s="267"/>
      <c r="IF20" s="267"/>
      <c r="IG20" s="267"/>
      <c r="IH20" s="267"/>
      <c r="II20" s="267"/>
      <c r="IJ20" s="267"/>
      <c r="IK20" s="267"/>
      <c r="IL20" s="267"/>
      <c r="IM20" s="267"/>
      <c r="IN20" s="267"/>
      <c r="IO20" s="267"/>
      <c r="IP20" s="267"/>
      <c r="IQ20" s="267"/>
      <c r="IR20" s="267"/>
      <c r="IS20" s="267"/>
      <c r="IT20" s="267"/>
      <c r="IU20" s="267"/>
      <c r="IV20" s="267"/>
      <c r="IW20" s="267"/>
      <c r="IX20" s="267"/>
      <c r="IY20" s="267"/>
      <c r="IZ20" s="267"/>
      <c r="JA20" s="267"/>
      <c r="JB20" s="267"/>
      <c r="JC20" s="267"/>
      <c r="JD20" s="267"/>
      <c r="JE20" s="267"/>
      <c r="JF20" s="267"/>
      <c r="JG20" s="267"/>
      <c r="JH20" s="267"/>
      <c r="JI20" s="267"/>
      <c r="JJ20" s="267"/>
      <c r="JK20" s="267"/>
      <c r="JL20" s="267"/>
      <c r="JM20" s="267"/>
      <c r="JN20" s="267"/>
      <c r="JO20" s="267"/>
      <c r="JP20" s="267"/>
      <c r="JQ20" s="267"/>
      <c r="JR20" s="267"/>
      <c r="JS20" s="267"/>
      <c r="JT20" s="267"/>
      <c r="JU20" s="267"/>
      <c r="JV20" s="267"/>
      <c r="JW20" s="267"/>
      <c r="JX20" s="267"/>
      <c r="JY20" s="267"/>
      <c r="JZ20" s="267"/>
      <c r="KA20" s="267"/>
      <c r="KB20" s="267"/>
      <c r="KC20" s="267"/>
      <c r="KD20" s="267"/>
      <c r="KE20" s="267"/>
      <c r="KF20" s="267"/>
      <c r="KG20" s="267"/>
      <c r="KH20" s="267"/>
      <c r="KI20" s="267"/>
      <c r="KJ20" s="267"/>
      <c r="KK20" s="267"/>
      <c r="KL20" s="267"/>
      <c r="KM20" s="267"/>
      <c r="KN20" s="267"/>
      <c r="KO20" s="267"/>
      <c r="KP20" s="267"/>
      <c r="KQ20" s="267"/>
      <c r="KR20" s="267"/>
      <c r="KS20" s="267"/>
      <c r="KT20" s="267"/>
      <c r="KU20" s="267"/>
      <c r="KV20" s="267"/>
      <c r="KW20" s="267"/>
      <c r="KX20" s="267"/>
      <c r="KY20" s="267"/>
      <c r="KZ20" s="267"/>
      <c r="LA20" s="267"/>
      <c r="LB20" s="267"/>
      <c r="LC20" s="267"/>
      <c r="LD20" s="267"/>
      <c r="LE20" s="267"/>
      <c r="LF20" s="267"/>
      <c r="LG20" s="267"/>
      <c r="LH20" s="267"/>
      <c r="LI20" s="267"/>
      <c r="LJ20" s="267"/>
      <c r="LK20" s="267"/>
      <c r="LL20" s="267"/>
      <c r="LM20" s="267"/>
      <c r="LN20" s="267"/>
      <c r="LO20" s="267"/>
      <c r="LP20" s="267"/>
      <c r="LQ20" s="267"/>
      <c r="LR20" s="267"/>
      <c r="LS20" s="267"/>
      <c r="LT20" s="267"/>
      <c r="LU20" s="267"/>
      <c r="LV20" s="267"/>
      <c r="LW20" s="267"/>
      <c r="LX20" s="267"/>
      <c r="LY20" s="267"/>
      <c r="LZ20" s="267"/>
      <c r="MA20" s="267"/>
      <c r="MB20" s="267"/>
      <c r="MC20" s="267"/>
      <c r="MD20" s="267"/>
      <c r="ME20" s="267"/>
      <c r="MF20" s="267"/>
      <c r="MG20" s="267"/>
      <c r="MH20" s="267"/>
      <c r="MI20" s="267"/>
      <c r="MJ20" s="267"/>
      <c r="MK20" s="267"/>
      <c r="ML20" s="267"/>
      <c r="MM20" s="267"/>
      <c r="MN20" s="267"/>
      <c r="MO20" s="267"/>
      <c r="MP20" s="267"/>
      <c r="MQ20" s="267"/>
      <c r="MR20" s="267"/>
      <c r="MS20" s="267"/>
      <c r="MT20" s="267"/>
      <c r="MU20" s="267"/>
      <c r="MV20" s="267"/>
      <c r="MW20" s="267"/>
      <c r="MX20" s="267"/>
      <c r="MY20" s="267"/>
      <c r="MZ20" s="267"/>
      <c r="NA20" s="267"/>
      <c r="NB20" s="267"/>
      <c r="NC20" s="267"/>
      <c r="ND20" s="267"/>
      <c r="NE20" s="267"/>
      <c r="NF20" s="267"/>
      <c r="NG20" s="267"/>
      <c r="NH20" s="267"/>
      <c r="NI20" s="267"/>
      <c r="NJ20" s="267"/>
      <c r="NK20" s="267"/>
      <c r="NL20" s="267"/>
      <c r="NM20" s="267"/>
      <c r="NN20" s="267"/>
      <c r="NO20" s="267"/>
      <c r="NP20" s="267"/>
      <c r="NQ20" s="267"/>
      <c r="NR20" s="267"/>
      <c r="NS20" s="267"/>
      <c r="NT20" s="267"/>
      <c r="NU20" s="267"/>
      <c r="NV20" s="267"/>
      <c r="NW20" s="267"/>
      <c r="NX20" s="267"/>
      <c r="NY20" s="267"/>
      <c r="NZ20" s="267"/>
      <c r="OA20" s="267"/>
      <c r="OB20" s="267"/>
      <c r="OC20" s="267"/>
      <c r="OD20" s="267"/>
      <c r="OE20" s="267"/>
      <c r="OF20" s="267"/>
      <c r="OG20" s="267"/>
      <c r="OH20" s="267"/>
      <c r="OI20" s="267"/>
      <c r="OJ20" s="267"/>
      <c r="OK20" s="267"/>
      <c r="OL20" s="267"/>
      <c r="OM20" s="267"/>
      <c r="ON20" s="267"/>
      <c r="OO20" s="267"/>
      <c r="OP20" s="267"/>
      <c r="OQ20" s="267"/>
      <c r="OR20" s="267"/>
      <c r="OS20" s="267"/>
      <c r="OT20" s="267"/>
      <c r="OU20" s="267"/>
      <c r="OV20" s="267"/>
      <c r="OW20" s="267"/>
      <c r="OX20" s="267"/>
      <c r="OY20" s="267"/>
      <c r="OZ20" s="267"/>
      <c r="PA20" s="267"/>
      <c r="PB20" s="267"/>
      <c r="PC20" s="267"/>
      <c r="PD20" s="267"/>
      <c r="PE20" s="267"/>
      <c r="PF20" s="267"/>
      <c r="PG20" s="267"/>
      <c r="PH20" s="267"/>
      <c r="PI20" s="267"/>
      <c r="PJ20" s="267"/>
      <c r="PK20" s="267"/>
      <c r="PL20" s="267"/>
      <c r="PM20" s="267"/>
      <c r="PN20" s="267"/>
      <c r="PO20" s="267"/>
      <c r="PP20" s="267"/>
      <c r="PQ20" s="267"/>
      <c r="PR20" s="267"/>
      <c r="PS20" s="267"/>
      <c r="PT20" s="267"/>
      <c r="PU20" s="267"/>
      <c r="PV20" s="267"/>
      <c r="PW20" s="267"/>
      <c r="PX20" s="267"/>
      <c r="PY20" s="267"/>
      <c r="PZ20" s="267"/>
      <c r="QA20" s="267"/>
      <c r="QB20" s="267"/>
      <c r="QC20" s="267"/>
      <c r="QD20" s="267"/>
      <c r="QE20" s="267"/>
      <c r="QF20" s="267"/>
      <c r="QG20" s="267"/>
      <c r="QH20" s="267"/>
      <c r="QI20" s="267"/>
      <c r="QJ20" s="267"/>
      <c r="QK20" s="267"/>
      <c r="QL20" s="267"/>
      <c r="QM20" s="267"/>
      <c r="QN20" s="267"/>
      <c r="QO20" s="267"/>
      <c r="QP20" s="267"/>
      <c r="QQ20" s="267"/>
      <c r="QR20" s="267"/>
      <c r="QS20" s="267"/>
      <c r="QT20" s="267"/>
      <c r="QU20" s="267"/>
      <c r="QV20" s="267"/>
      <c r="QW20" s="267"/>
      <c r="QX20" s="267"/>
      <c r="QY20" s="267"/>
      <c r="QZ20" s="267"/>
      <c r="RA20" s="267"/>
      <c r="RB20" s="267"/>
      <c r="RC20" s="267"/>
      <c r="RD20" s="267"/>
      <c r="RE20" s="267"/>
      <c r="RF20" s="267"/>
      <c r="RG20" s="267"/>
      <c r="RH20" s="267"/>
      <c r="RI20" s="267"/>
      <c r="RJ20" s="267"/>
      <c r="RK20" s="267"/>
      <c r="RL20" s="267"/>
      <c r="RM20" s="267"/>
      <c r="RN20" s="267"/>
      <c r="RO20" s="267"/>
      <c r="RP20" s="267"/>
      <c r="RQ20" s="267"/>
      <c r="RR20" s="267"/>
      <c r="RS20" s="267"/>
      <c r="RT20" s="267"/>
      <c r="RU20" s="267"/>
      <c r="RV20" s="267"/>
      <c r="RW20" s="267"/>
      <c r="RX20" s="267"/>
      <c r="RY20" s="267"/>
      <c r="RZ20" s="267"/>
      <c r="SA20" s="267"/>
      <c r="SB20" s="267"/>
      <c r="SC20" s="267"/>
      <c r="SD20" s="267"/>
      <c r="SE20" s="267"/>
      <c r="SF20" s="267"/>
      <c r="SG20" s="267"/>
      <c r="SH20" s="267"/>
      <c r="SI20" s="267"/>
      <c r="SJ20" s="267"/>
      <c r="SK20" s="267"/>
      <c r="SL20" s="267"/>
      <c r="SM20" s="267"/>
      <c r="SN20" s="267"/>
      <c r="SO20" s="267"/>
      <c r="SP20" s="267"/>
      <c r="SQ20" s="267"/>
      <c r="SR20" s="267"/>
      <c r="SS20" s="267"/>
      <c r="ST20" s="267"/>
      <c r="SU20" s="267"/>
      <c r="SV20" s="267"/>
      <c r="SW20" s="267"/>
      <c r="SX20" s="267"/>
      <c r="SY20" s="267"/>
      <c r="SZ20" s="267"/>
      <c r="TA20" s="267"/>
      <c r="TB20" s="267"/>
      <c r="TC20" s="267"/>
      <c r="TD20" s="267"/>
      <c r="TE20" s="267"/>
      <c r="TF20" s="267"/>
      <c r="TG20" s="267"/>
      <c r="TH20" s="267"/>
      <c r="TI20" s="267"/>
      <c r="TJ20" s="267"/>
      <c r="TK20" s="267"/>
      <c r="TL20" s="267"/>
      <c r="TM20" s="267"/>
      <c r="TN20" s="267"/>
      <c r="TO20" s="267"/>
      <c r="TP20" s="267"/>
      <c r="TQ20" s="267"/>
      <c r="TR20" s="267"/>
      <c r="TS20" s="267"/>
      <c r="TT20" s="267"/>
      <c r="TU20" s="267"/>
      <c r="TV20" s="267"/>
      <c r="TW20" s="267"/>
      <c r="TX20" s="267"/>
      <c r="TY20" s="267"/>
      <c r="TZ20" s="267"/>
      <c r="UA20" s="267"/>
      <c r="UB20" s="267"/>
      <c r="UC20" s="267"/>
      <c r="UD20" s="267"/>
      <c r="UE20" s="267"/>
      <c r="UF20" s="267"/>
      <c r="UG20" s="267"/>
      <c r="UH20" s="267"/>
      <c r="UI20" s="267"/>
      <c r="UJ20" s="267"/>
      <c r="UK20" s="267"/>
      <c r="UL20" s="267"/>
      <c r="UM20" s="267"/>
      <c r="UN20" s="267"/>
      <c r="UO20" s="267"/>
      <c r="UP20" s="267"/>
      <c r="UQ20" s="267"/>
      <c r="UR20" s="267"/>
      <c r="US20" s="267"/>
      <c r="UT20" s="267"/>
      <c r="UU20" s="267"/>
      <c r="UV20" s="267"/>
      <c r="UW20" s="267"/>
      <c r="UX20" s="267"/>
      <c r="UY20" s="267"/>
      <c r="UZ20" s="267"/>
      <c r="VA20" s="267"/>
      <c r="VB20" s="267"/>
      <c r="VC20" s="267"/>
      <c r="VD20" s="267"/>
      <c r="VE20" s="267"/>
      <c r="VF20" s="267"/>
      <c r="VG20" s="267"/>
      <c r="VH20" s="267"/>
      <c r="VI20" s="267"/>
      <c r="VJ20" s="267"/>
      <c r="VK20" s="267"/>
      <c r="VL20" s="267"/>
      <c r="VM20" s="267"/>
      <c r="VN20" s="267"/>
      <c r="VO20" s="267"/>
      <c r="VP20" s="267"/>
      <c r="VQ20" s="267"/>
      <c r="VR20" s="267"/>
      <c r="VS20" s="267"/>
      <c r="VT20" s="267"/>
      <c r="VU20" s="267"/>
      <c r="VV20" s="267"/>
      <c r="VW20" s="267"/>
      <c r="VX20" s="267"/>
      <c r="VY20" s="267"/>
      <c r="VZ20" s="267"/>
      <c r="WA20" s="267"/>
      <c r="WB20" s="267"/>
      <c r="WC20" s="267"/>
      <c r="WD20" s="267"/>
      <c r="WE20" s="267"/>
      <c r="WF20" s="267"/>
      <c r="WG20" s="267"/>
      <c r="WH20" s="267"/>
      <c r="WI20" s="267"/>
      <c r="WJ20" s="267"/>
      <c r="WK20" s="267"/>
      <c r="WL20" s="267"/>
      <c r="WM20" s="267"/>
      <c r="WN20" s="267"/>
      <c r="WO20" s="267"/>
      <c r="WP20" s="267"/>
      <c r="WQ20" s="267"/>
      <c r="WR20" s="267"/>
      <c r="WS20" s="267"/>
      <c r="WT20" s="267"/>
      <c r="WU20" s="267"/>
      <c r="WV20" s="267"/>
      <c r="WW20" s="267"/>
      <c r="WX20" s="267"/>
      <c r="WY20" s="267"/>
      <c r="WZ20" s="267"/>
      <c r="XA20" s="267"/>
      <c r="XB20" s="267"/>
      <c r="XC20" s="267"/>
      <c r="XD20" s="267"/>
      <c r="XE20" s="267"/>
      <c r="XF20" s="267"/>
      <c r="XG20" s="267"/>
      <c r="XH20" s="267"/>
      <c r="XI20" s="267"/>
      <c r="XJ20" s="267"/>
      <c r="XK20" s="267"/>
      <c r="XL20" s="267"/>
      <c r="XM20" s="267"/>
      <c r="XN20" s="267"/>
      <c r="XO20" s="267"/>
      <c r="XP20" s="267"/>
      <c r="XQ20" s="267"/>
      <c r="XR20" s="267"/>
      <c r="XS20" s="267"/>
      <c r="XT20" s="267"/>
      <c r="XU20" s="267"/>
      <c r="XV20" s="267"/>
      <c r="XW20" s="267"/>
      <c r="XX20" s="267"/>
      <c r="XY20" s="267"/>
      <c r="XZ20" s="267"/>
      <c r="YA20" s="267"/>
      <c r="YB20" s="267"/>
      <c r="YC20" s="267"/>
      <c r="YD20" s="267"/>
      <c r="YE20" s="267"/>
      <c r="YF20" s="267"/>
      <c r="YG20" s="267"/>
      <c r="YH20" s="267"/>
      <c r="YI20" s="267"/>
      <c r="YJ20" s="267"/>
      <c r="YK20" s="267"/>
      <c r="YL20" s="267"/>
      <c r="YM20" s="267"/>
      <c r="YN20" s="267"/>
      <c r="YO20" s="267"/>
      <c r="YP20" s="267"/>
      <c r="YQ20" s="267"/>
      <c r="YR20" s="267"/>
      <c r="YS20" s="267"/>
      <c r="YT20" s="267"/>
      <c r="YU20" s="267"/>
      <c r="YV20" s="267"/>
      <c r="YW20" s="267"/>
      <c r="YX20" s="267"/>
      <c r="YY20" s="267"/>
      <c r="YZ20" s="267"/>
      <c r="ZA20" s="267"/>
      <c r="ZB20" s="267"/>
      <c r="ZC20" s="267"/>
      <c r="ZD20" s="267"/>
      <c r="ZE20" s="267"/>
      <c r="ZF20" s="267"/>
      <c r="ZG20" s="267"/>
      <c r="ZH20" s="267"/>
      <c r="ZI20" s="267"/>
      <c r="ZJ20" s="267"/>
      <c r="ZK20" s="267"/>
      <c r="ZL20" s="267"/>
      <c r="ZM20" s="267"/>
      <c r="ZN20" s="267"/>
      <c r="ZO20" s="267"/>
      <c r="ZP20" s="267"/>
      <c r="ZQ20" s="267"/>
      <c r="ZR20" s="267"/>
      <c r="ZS20" s="267"/>
      <c r="ZT20" s="267"/>
      <c r="ZU20" s="267"/>
      <c r="ZV20" s="267"/>
      <c r="ZW20" s="267"/>
      <c r="ZX20" s="267"/>
      <c r="ZY20" s="267"/>
      <c r="ZZ20" s="267"/>
      <c r="AAA20" s="267"/>
      <c r="AAB20" s="267"/>
      <c r="AAC20" s="267"/>
      <c r="AAD20" s="267"/>
      <c r="AAE20" s="267"/>
      <c r="AAF20" s="267"/>
      <c r="AAG20" s="267"/>
      <c r="AAH20" s="267"/>
      <c r="AAI20" s="267"/>
      <c r="AAJ20" s="267"/>
      <c r="AAK20" s="267"/>
      <c r="AAL20" s="267"/>
      <c r="AAM20" s="267"/>
      <c r="AAN20" s="267"/>
      <c r="AAO20" s="267"/>
      <c r="AAP20" s="267"/>
      <c r="AAQ20" s="267"/>
      <c r="AAR20" s="267"/>
      <c r="AAS20" s="267"/>
      <c r="AAT20" s="267"/>
      <c r="AAU20" s="267"/>
      <c r="AAV20" s="267"/>
      <c r="AAW20" s="267"/>
      <c r="AAX20" s="267"/>
      <c r="AAY20" s="267"/>
      <c r="AAZ20" s="267"/>
      <c r="ABA20" s="267"/>
      <c r="ABB20" s="267"/>
      <c r="ABC20" s="267"/>
      <c r="ABD20" s="267"/>
      <c r="ABE20" s="267"/>
      <c r="ABF20" s="267"/>
      <c r="ABG20" s="267"/>
      <c r="ABH20" s="267"/>
      <c r="ABI20" s="267"/>
      <c r="ABJ20" s="267"/>
      <c r="ABK20" s="267"/>
      <c r="ABL20" s="267"/>
      <c r="ABM20" s="267"/>
      <c r="ABN20" s="267"/>
      <c r="ABO20" s="267"/>
      <c r="ABP20" s="267"/>
      <c r="ABQ20" s="267"/>
      <c r="ABR20" s="267"/>
      <c r="ABS20" s="267"/>
      <c r="ABT20" s="267"/>
      <c r="ABU20" s="267"/>
      <c r="ABV20" s="267"/>
      <c r="ABW20" s="267"/>
      <c r="ABX20" s="267"/>
      <c r="ABY20" s="267"/>
      <c r="ABZ20" s="267"/>
      <c r="ACA20" s="267"/>
      <c r="ACB20" s="267"/>
      <c r="ACC20" s="267"/>
      <c r="ACD20" s="267"/>
      <c r="ACE20" s="267"/>
      <c r="ACF20" s="267"/>
      <c r="ACG20" s="267"/>
      <c r="ACH20" s="267"/>
      <c r="ACI20" s="267"/>
      <c r="ACJ20" s="267"/>
      <c r="ACK20" s="267"/>
      <c r="ACL20" s="267"/>
      <c r="ACM20" s="267"/>
      <c r="ACN20" s="267"/>
      <c r="ACO20" s="267"/>
      <c r="ACP20" s="267"/>
      <c r="ACQ20" s="267"/>
      <c r="ACR20" s="267"/>
      <c r="ACS20" s="267"/>
      <c r="ACT20" s="267"/>
      <c r="ACU20" s="267"/>
      <c r="ACV20" s="267"/>
      <c r="ACW20" s="267"/>
      <c r="ACX20" s="267"/>
      <c r="ACY20" s="267"/>
      <c r="ACZ20" s="267"/>
      <c r="ADA20" s="267"/>
      <c r="ADB20" s="267"/>
      <c r="ADC20" s="267"/>
      <c r="ADD20" s="267"/>
      <c r="ADE20" s="267"/>
      <c r="ADF20" s="267"/>
      <c r="ADG20" s="267"/>
      <c r="ADH20" s="267"/>
      <c r="ADI20" s="267"/>
      <c r="ADJ20" s="267"/>
      <c r="ADK20" s="267"/>
      <c r="ADL20" s="267"/>
      <c r="ADM20" s="267"/>
      <c r="ADN20" s="267"/>
      <c r="ADO20" s="267"/>
      <c r="ADP20" s="267"/>
      <c r="ADQ20" s="267"/>
      <c r="ADR20" s="267"/>
      <c r="ADS20" s="267"/>
      <c r="ADT20" s="267"/>
      <c r="ADU20" s="267"/>
      <c r="ADV20" s="267"/>
      <c r="ADW20" s="267"/>
      <c r="ADX20" s="267"/>
      <c r="ADY20" s="267"/>
      <c r="ADZ20" s="267"/>
      <c r="AEA20" s="267"/>
      <c r="AEB20" s="267"/>
      <c r="AEC20" s="267"/>
      <c r="AED20" s="267"/>
      <c r="AEE20" s="267"/>
      <c r="AEF20" s="267"/>
      <c r="AEG20" s="267"/>
      <c r="AEH20" s="267"/>
      <c r="AEI20" s="267"/>
      <c r="AEJ20" s="267"/>
      <c r="AEK20" s="267"/>
      <c r="AEL20" s="267"/>
      <c r="AEM20" s="267"/>
      <c r="AEN20" s="267"/>
      <c r="AEO20" s="267"/>
      <c r="AEP20" s="267"/>
      <c r="AEQ20" s="267"/>
      <c r="AER20" s="267"/>
      <c r="AES20" s="267"/>
      <c r="AET20" s="267"/>
      <c r="AEU20" s="267"/>
      <c r="AEV20" s="267"/>
      <c r="AEW20" s="267"/>
      <c r="AEX20" s="267"/>
      <c r="AEY20" s="267"/>
      <c r="AEZ20" s="267"/>
      <c r="AFA20" s="267"/>
      <c r="AFB20" s="267"/>
      <c r="AFC20" s="267"/>
      <c r="AFD20" s="267"/>
      <c r="AFE20" s="267"/>
      <c r="AFF20" s="267"/>
      <c r="AFG20" s="267"/>
      <c r="AFH20" s="267"/>
      <c r="AFI20" s="267"/>
      <c r="AFJ20" s="267"/>
      <c r="AFK20" s="267"/>
      <c r="AFL20" s="267"/>
      <c r="AFM20" s="267"/>
      <c r="AFN20" s="267"/>
      <c r="AFO20" s="267"/>
      <c r="AFP20" s="267"/>
      <c r="AFQ20" s="267"/>
      <c r="AFR20" s="267"/>
      <c r="AFS20" s="267"/>
      <c r="AFT20" s="267"/>
      <c r="AFU20" s="267"/>
      <c r="AFV20" s="267"/>
      <c r="AFW20" s="267"/>
      <c r="AFX20" s="267"/>
      <c r="AFY20" s="267"/>
      <c r="AFZ20" s="267"/>
      <c r="AGA20" s="267"/>
      <c r="AGB20" s="267"/>
      <c r="AGC20" s="267"/>
      <c r="AGD20" s="267"/>
      <c r="AGE20" s="267"/>
      <c r="AGF20" s="267"/>
      <c r="AGG20" s="267"/>
      <c r="AGH20" s="267"/>
      <c r="AGI20" s="267"/>
      <c r="AGJ20" s="267"/>
      <c r="AGK20" s="267"/>
      <c r="AGL20" s="267"/>
      <c r="AGM20" s="267"/>
      <c r="AGN20" s="267"/>
      <c r="AGO20" s="267"/>
      <c r="AGP20" s="267"/>
      <c r="AGQ20" s="267"/>
      <c r="AGR20" s="267"/>
      <c r="AGS20" s="267"/>
      <c r="AGT20" s="267"/>
      <c r="AGU20" s="267"/>
      <c r="AGV20" s="267"/>
      <c r="AGW20" s="267"/>
      <c r="AGX20" s="267"/>
      <c r="AGY20" s="267"/>
      <c r="AGZ20" s="267"/>
      <c r="AHA20" s="267"/>
      <c r="AHB20" s="267"/>
      <c r="AHC20" s="267"/>
      <c r="AHD20" s="267"/>
      <c r="AHE20" s="267"/>
      <c r="AHF20" s="267"/>
      <c r="AHG20" s="267"/>
      <c r="AHH20" s="267"/>
      <c r="AHI20" s="267"/>
      <c r="AHJ20" s="267"/>
      <c r="AHK20" s="267"/>
      <c r="AHL20" s="267"/>
      <c r="AHM20" s="267"/>
      <c r="AHN20" s="267"/>
      <c r="AHO20" s="267"/>
      <c r="AHP20" s="267"/>
      <c r="AHQ20" s="267"/>
      <c r="AHR20" s="267"/>
      <c r="AHS20" s="267"/>
      <c r="AHT20" s="267"/>
      <c r="AHU20" s="267"/>
      <c r="AHV20" s="267"/>
      <c r="AHW20" s="267"/>
      <c r="AHX20" s="267"/>
      <c r="AHY20" s="267"/>
      <c r="AHZ20" s="267"/>
      <c r="AIA20" s="267"/>
      <c r="AIB20" s="267"/>
      <c r="AIC20" s="267"/>
      <c r="AID20" s="267"/>
      <c r="AIE20" s="267"/>
      <c r="AIF20" s="267"/>
      <c r="AIG20" s="267"/>
      <c r="AIH20" s="267"/>
      <c r="AII20" s="267"/>
      <c r="AIJ20" s="267"/>
      <c r="AIK20" s="267"/>
      <c r="AIL20" s="267"/>
      <c r="AIM20" s="267"/>
      <c r="AIN20" s="267"/>
      <c r="AIO20" s="267"/>
      <c r="AIP20" s="267"/>
      <c r="AIQ20" s="267"/>
      <c r="AIR20" s="267"/>
      <c r="AIS20" s="267"/>
      <c r="AIT20" s="267"/>
      <c r="AIU20" s="267"/>
      <c r="AIV20" s="267"/>
      <c r="AIW20" s="267"/>
      <c r="AIX20" s="267"/>
      <c r="AIY20" s="267"/>
      <c r="AIZ20" s="267"/>
      <c r="AJA20" s="267"/>
      <c r="AJB20" s="267"/>
      <c r="AJC20" s="267"/>
      <c r="AJD20" s="267"/>
      <c r="AJE20" s="267"/>
      <c r="AJF20" s="267"/>
      <c r="AJG20" s="267"/>
      <c r="AJH20" s="267"/>
      <c r="AJI20" s="267"/>
      <c r="AJJ20" s="267"/>
      <c r="AJK20" s="267"/>
      <c r="AJL20" s="267"/>
      <c r="AJM20" s="267"/>
      <c r="AJN20" s="267"/>
      <c r="AJO20" s="267"/>
      <c r="AJP20" s="267"/>
      <c r="AJQ20" s="267"/>
      <c r="AJR20" s="267"/>
      <c r="AJS20" s="267"/>
      <c r="AJT20" s="267"/>
      <c r="AJU20" s="267"/>
      <c r="AJV20" s="267"/>
      <c r="AJW20" s="267"/>
      <c r="AJX20" s="267"/>
      <c r="AJY20" s="267"/>
      <c r="AJZ20" s="267"/>
      <c r="AKA20" s="267"/>
      <c r="AKB20" s="267"/>
      <c r="AKC20" s="267"/>
      <c r="AKD20" s="267"/>
      <c r="AKE20" s="267"/>
      <c r="AKF20" s="267"/>
      <c r="AKG20" s="267"/>
      <c r="AKH20" s="267"/>
      <c r="AKI20" s="267"/>
      <c r="AKJ20" s="267"/>
      <c r="AKK20" s="267"/>
      <c r="AKL20" s="267"/>
      <c r="AKM20" s="267"/>
      <c r="AKN20" s="267"/>
      <c r="AKO20" s="267"/>
      <c r="AKP20" s="267"/>
      <c r="AKQ20" s="267"/>
      <c r="AKR20" s="267"/>
      <c r="AKS20" s="267"/>
      <c r="AKT20" s="267"/>
      <c r="AKU20" s="267"/>
      <c r="AKV20" s="267"/>
      <c r="AKW20" s="267"/>
      <c r="AKX20" s="267"/>
      <c r="AKY20" s="267"/>
      <c r="AKZ20" s="267"/>
      <c r="ALA20" s="267"/>
      <c r="ALB20" s="267"/>
      <c r="ALC20" s="267"/>
      <c r="ALD20" s="267"/>
      <c r="ALE20" s="267"/>
      <c r="ALF20" s="267"/>
      <c r="ALG20" s="267"/>
      <c r="ALH20" s="267"/>
      <c r="ALI20" s="267"/>
      <c r="ALJ20" s="267"/>
      <c r="ALK20" s="267"/>
      <c r="ALL20" s="267"/>
      <c r="ALM20" s="267"/>
      <c r="ALN20" s="267"/>
      <c r="ALO20" s="267"/>
      <c r="ALP20" s="267"/>
      <c r="ALQ20" s="267"/>
      <c r="ALR20" s="267"/>
      <c r="ALS20" s="267"/>
      <c r="ALT20" s="267"/>
      <c r="ALU20" s="267"/>
      <c r="ALV20" s="267"/>
      <c r="ALW20" s="267"/>
      <c r="ALX20" s="267"/>
      <c r="ALY20" s="267"/>
      <c r="ALZ20" s="267"/>
      <c r="AMA20" s="267"/>
      <c r="AMB20" s="267"/>
      <c r="AMC20" s="267"/>
      <c r="AMD20" s="267"/>
      <c r="AME20" s="267"/>
      <c r="AMF20" s="267"/>
      <c r="AMG20" s="267"/>
      <c r="AMH20" s="267"/>
      <c r="AMI20" s="267"/>
      <c r="AMJ20" s="267"/>
      <c r="AMK20" s="267"/>
      <c r="AML20" s="267"/>
      <c r="AMM20" s="267"/>
      <c r="AMN20" s="267"/>
      <c r="AMO20" s="267"/>
      <c r="AMP20" s="267"/>
      <c r="AMQ20" s="267"/>
      <c r="AMR20" s="267"/>
      <c r="AMS20" s="267"/>
      <c r="AMT20" s="267"/>
      <c r="AMU20" s="267"/>
      <c r="AMV20" s="267"/>
      <c r="AMW20" s="267"/>
      <c r="AMX20" s="267"/>
      <c r="AMY20" s="267"/>
      <c r="AMZ20" s="267"/>
      <c r="ANA20" s="267"/>
      <c r="ANB20" s="267"/>
      <c r="ANC20" s="267"/>
      <c r="AND20" s="267"/>
      <c r="ANE20" s="267"/>
      <c r="ANF20" s="267"/>
      <c r="ANG20" s="267"/>
      <c r="ANH20" s="267"/>
      <c r="ANI20" s="267"/>
      <c r="ANJ20" s="267"/>
      <c r="ANK20" s="267"/>
      <c r="ANL20" s="267"/>
      <c r="ANM20" s="267"/>
      <c r="ANN20" s="267"/>
      <c r="ANO20" s="267"/>
      <c r="ANP20" s="267"/>
      <c r="ANQ20" s="267"/>
      <c r="ANR20" s="267"/>
      <c r="ANS20" s="267"/>
      <c r="ANT20" s="267"/>
      <c r="ANU20" s="267"/>
      <c r="ANV20" s="267"/>
      <c r="ANW20" s="267"/>
      <c r="ANX20" s="267"/>
      <c r="ANY20" s="267"/>
      <c r="ANZ20" s="267"/>
      <c r="AOA20" s="267"/>
      <c r="AOB20" s="267"/>
      <c r="AOC20" s="267"/>
      <c r="AOD20" s="267"/>
      <c r="AOE20" s="267"/>
      <c r="AOF20" s="267"/>
      <c r="AOG20" s="267"/>
      <c r="AOH20" s="267"/>
      <c r="AOI20" s="267"/>
      <c r="AOJ20" s="267"/>
      <c r="AOK20" s="267"/>
      <c r="AOL20" s="267"/>
      <c r="AOM20" s="267"/>
      <c r="AON20" s="267"/>
      <c r="AOO20" s="267"/>
      <c r="AOP20" s="267"/>
      <c r="AOQ20" s="267"/>
      <c r="AOR20" s="267"/>
      <c r="AOS20" s="267"/>
      <c r="AOT20" s="267"/>
      <c r="AOU20" s="267"/>
      <c r="AOV20" s="267"/>
      <c r="AOW20" s="267"/>
      <c r="AOX20" s="267"/>
      <c r="AOY20" s="267"/>
      <c r="AOZ20" s="267"/>
      <c r="APA20" s="267"/>
      <c r="APB20" s="267"/>
      <c r="APC20" s="267"/>
      <c r="APD20" s="267"/>
      <c r="APE20" s="267"/>
      <c r="APF20" s="267"/>
      <c r="APG20" s="267"/>
      <c r="APH20" s="267"/>
      <c r="API20" s="267"/>
      <c r="APJ20" s="267"/>
      <c r="APK20" s="267"/>
      <c r="APL20" s="267"/>
      <c r="APM20" s="267"/>
      <c r="APN20" s="267"/>
      <c r="APO20" s="267"/>
      <c r="APP20" s="267"/>
      <c r="APQ20" s="267"/>
      <c r="APR20" s="267"/>
      <c r="APS20" s="267"/>
      <c r="APT20" s="267"/>
      <c r="APU20" s="267"/>
      <c r="APV20" s="267"/>
      <c r="APW20" s="267"/>
      <c r="APX20" s="267"/>
      <c r="APY20" s="267"/>
      <c r="APZ20" s="267"/>
      <c r="AQA20" s="267"/>
      <c r="AQB20" s="267"/>
      <c r="AQC20" s="267"/>
      <c r="AQD20" s="267"/>
      <c r="AQE20" s="267"/>
      <c r="AQF20" s="267"/>
      <c r="AQG20" s="267"/>
      <c r="AQH20" s="267"/>
    </row>
    <row r="21" spans="1:1126" ht="15.6" x14ac:dyDescent="0.3">
      <c r="A21" s="268" t="s">
        <v>121</v>
      </c>
      <c r="B21" s="269"/>
      <c r="C21" s="269"/>
      <c r="D21" s="269"/>
      <c r="E21" s="269"/>
      <c r="F21" s="269"/>
      <c r="G21" s="269"/>
      <c r="H21" s="269"/>
      <c r="I21" s="269"/>
      <c r="J21" s="269"/>
      <c r="K21" s="269"/>
      <c r="L21" s="269"/>
      <c r="M21" s="269"/>
      <c r="Z21" s="58"/>
      <c r="AA21" s="58"/>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7"/>
      <c r="BJ21" s="267"/>
      <c r="BK21" s="267"/>
      <c r="BL21" s="267"/>
      <c r="BM21" s="267"/>
      <c r="BN21" s="267"/>
      <c r="BO21" s="267"/>
      <c r="BP21" s="267"/>
      <c r="BQ21" s="267"/>
      <c r="BR21" s="267"/>
      <c r="BS21" s="267"/>
      <c r="BT21" s="267"/>
      <c r="BU21" s="267"/>
      <c r="BV21" s="267"/>
      <c r="BW21" s="267"/>
      <c r="BX21" s="267"/>
      <c r="BY21" s="267"/>
      <c r="BZ21" s="267"/>
      <c r="CA21" s="267"/>
      <c r="CB21" s="267"/>
      <c r="CC21" s="267"/>
      <c r="CD21" s="267"/>
      <c r="CE21" s="267"/>
      <c r="CF21" s="267"/>
      <c r="CG21" s="267"/>
      <c r="CH21" s="267"/>
      <c r="CI21" s="267"/>
      <c r="CJ21" s="267"/>
      <c r="CK21" s="267"/>
      <c r="CL21" s="267"/>
      <c r="CM21" s="267"/>
      <c r="CN21" s="267"/>
      <c r="CO21" s="267"/>
      <c r="CP21" s="267"/>
      <c r="CQ21" s="267"/>
      <c r="CR21" s="267"/>
      <c r="CS21" s="267"/>
      <c r="CT21" s="267"/>
      <c r="CU21" s="267"/>
      <c r="CV21" s="267"/>
      <c r="CW21" s="267"/>
      <c r="CX21" s="267"/>
      <c r="CY21" s="267"/>
      <c r="CZ21" s="267"/>
    </row>
    <row r="22" spans="1:1126" x14ac:dyDescent="0.25">
      <c r="A22" s="58" t="str">
        <f>'Financial Projection Signatures'!A23</f>
        <v>revised December 2022</v>
      </c>
      <c r="Z22" s="58"/>
      <c r="AA22" s="58"/>
    </row>
    <row r="23" spans="1:1126" ht="15.6" x14ac:dyDescent="0.3">
      <c r="B23" s="500"/>
      <c r="C23" s="501"/>
      <c r="Z23" s="58"/>
      <c r="AA23" s="58"/>
    </row>
    <row r="24" spans="1:1126" x14ac:dyDescent="0.25">
      <c r="Z24" s="58"/>
      <c r="AA24" s="58"/>
    </row>
    <row r="25" spans="1:1126" x14ac:dyDescent="0.25">
      <c r="Z25" s="58"/>
      <c r="AA25" s="58"/>
    </row>
    <row r="26" spans="1:1126" x14ac:dyDescent="0.25">
      <c r="Z26" s="58"/>
      <c r="AA26" s="58"/>
    </row>
    <row r="27" spans="1:1126" x14ac:dyDescent="0.25">
      <c r="A27" s="52"/>
      <c r="Z27" s="58"/>
      <c r="AA27" s="58"/>
    </row>
    <row r="28" spans="1:1126" x14ac:dyDescent="0.25">
      <c r="A28" s="270" t="s">
        <v>128</v>
      </c>
      <c r="B28" s="271" t="str">
        <f>IF(OR(B13="x",B13="Closure-Wage"),"Yes","No")</f>
        <v>No</v>
      </c>
      <c r="C28" s="271" t="str">
        <f t="shared" ref="C28:M28" si="20">IF(OR(C13="x",C13="Closure-Wage"),"Yes","No")</f>
        <v>No</v>
      </c>
      <c r="D28" s="271" t="str">
        <f t="shared" si="20"/>
        <v>No</v>
      </c>
      <c r="E28" s="271" t="str">
        <f t="shared" si="20"/>
        <v>No</v>
      </c>
      <c r="F28" s="271" t="str">
        <f t="shared" si="20"/>
        <v>No</v>
      </c>
      <c r="G28" s="271" t="str">
        <f t="shared" si="20"/>
        <v>No</v>
      </c>
      <c r="H28" s="271" t="str">
        <f t="shared" si="20"/>
        <v>No</v>
      </c>
      <c r="I28" s="271" t="str">
        <f t="shared" si="20"/>
        <v>No</v>
      </c>
      <c r="J28" s="271" t="str">
        <f t="shared" si="20"/>
        <v>No</v>
      </c>
      <c r="K28" s="271" t="str">
        <f t="shared" si="20"/>
        <v>No</v>
      </c>
      <c r="L28" s="271" t="str">
        <f t="shared" si="20"/>
        <v>No</v>
      </c>
      <c r="M28" s="271" t="str">
        <f t="shared" si="20"/>
        <v>No</v>
      </c>
      <c r="N28" s="270"/>
      <c r="O28" s="271" t="str">
        <f>IF(OR(O13="x",O13="Closure-Wage"),"Yes","No")</f>
        <v>No</v>
      </c>
      <c r="P28" s="271" t="str">
        <f t="shared" ref="P28:Z28" si="21">IF(OR(P13="x",P13="Closure-Wage"),"Yes","No")</f>
        <v>No</v>
      </c>
      <c r="Q28" s="271" t="str">
        <f t="shared" si="21"/>
        <v>No</v>
      </c>
      <c r="R28" s="271" t="str">
        <f t="shared" si="21"/>
        <v>No</v>
      </c>
      <c r="S28" s="271" t="str">
        <f t="shared" si="21"/>
        <v>No</v>
      </c>
      <c r="T28" s="271" t="str">
        <f t="shared" si="21"/>
        <v>No</v>
      </c>
      <c r="U28" s="271" t="str">
        <f t="shared" si="21"/>
        <v>No</v>
      </c>
      <c r="V28" s="271" t="str">
        <f t="shared" si="21"/>
        <v>No</v>
      </c>
      <c r="W28" s="271" t="str">
        <f t="shared" si="21"/>
        <v>No</v>
      </c>
      <c r="X28" s="271" t="str">
        <f t="shared" si="21"/>
        <v>No</v>
      </c>
      <c r="Y28" s="271" t="str">
        <f t="shared" si="21"/>
        <v>No</v>
      </c>
      <c r="Z28" s="271" t="str">
        <f t="shared" si="21"/>
        <v>No</v>
      </c>
      <c r="AA28" s="58"/>
    </row>
    <row r="29" spans="1:1126" x14ac:dyDescent="0.25">
      <c r="A29" s="270" t="s">
        <v>129</v>
      </c>
      <c r="B29" s="271" t="str">
        <f>IF(OR(B19="x",B19="Closure-Cash"),"Yes","No")</f>
        <v>No</v>
      </c>
      <c r="C29" s="271" t="str">
        <f t="shared" ref="C29:M29" si="22">IF(OR(C19="x",C19="Closure-Cash"),"Yes","No")</f>
        <v>No</v>
      </c>
      <c r="D29" s="271" t="str">
        <f t="shared" si="22"/>
        <v>No</v>
      </c>
      <c r="E29" s="271" t="str">
        <f t="shared" si="22"/>
        <v>No</v>
      </c>
      <c r="F29" s="271" t="str">
        <f t="shared" si="22"/>
        <v>No</v>
      </c>
      <c r="G29" s="271" t="str">
        <f t="shared" si="22"/>
        <v>No</v>
      </c>
      <c r="H29" s="271" t="str">
        <f t="shared" si="22"/>
        <v>No</v>
      </c>
      <c r="I29" s="271" t="str">
        <f t="shared" si="22"/>
        <v>No</v>
      </c>
      <c r="J29" s="271" t="str">
        <f t="shared" si="22"/>
        <v>No</v>
      </c>
      <c r="K29" s="271" t="str">
        <f t="shared" si="22"/>
        <v>No</v>
      </c>
      <c r="L29" s="271" t="str">
        <f t="shared" si="22"/>
        <v>No</v>
      </c>
      <c r="M29" s="271" t="str">
        <f t="shared" si="22"/>
        <v>No</v>
      </c>
      <c r="N29" s="270"/>
      <c r="O29" s="271" t="str">
        <f>IF(OR(O19="x",O19="Closure-Cash"),"Yes","No")</f>
        <v>No</v>
      </c>
      <c r="P29" s="271" t="str">
        <f t="shared" ref="P29:Z29" si="23">IF(OR(P19="x",P19="Closure-Cash"),"Yes","No")</f>
        <v>No</v>
      </c>
      <c r="Q29" s="271" t="str">
        <f t="shared" si="23"/>
        <v>No</v>
      </c>
      <c r="R29" s="271" t="str">
        <f t="shared" si="23"/>
        <v>No</v>
      </c>
      <c r="S29" s="271" t="str">
        <f t="shared" si="23"/>
        <v>No</v>
      </c>
      <c r="T29" s="271" t="str">
        <f t="shared" si="23"/>
        <v>No</v>
      </c>
      <c r="U29" s="271" t="str">
        <f t="shared" si="23"/>
        <v>No</v>
      </c>
      <c r="V29" s="271" t="str">
        <f t="shared" si="23"/>
        <v>No</v>
      </c>
      <c r="W29" s="271" t="str">
        <f t="shared" si="23"/>
        <v>No</v>
      </c>
      <c r="X29" s="271" t="str">
        <f t="shared" si="23"/>
        <v>No</v>
      </c>
      <c r="Y29" s="271" t="str">
        <f t="shared" si="23"/>
        <v>No</v>
      </c>
      <c r="Z29" s="271" t="str">
        <f t="shared" si="23"/>
        <v>No</v>
      </c>
      <c r="AA29" s="58"/>
    </row>
    <row r="30" spans="1:1126" x14ac:dyDescent="0.25">
      <c r="Z30" s="58"/>
      <c r="AA30" s="58"/>
    </row>
    <row r="31" spans="1:1126" x14ac:dyDescent="0.25">
      <c r="Z31" s="58"/>
      <c r="AA31" s="58"/>
    </row>
    <row r="32" spans="1:1126" s="58" customFormat="1" x14ac:dyDescent="0.25"/>
    <row r="33" s="58" customFormat="1" x14ac:dyDescent="0.25"/>
    <row r="34" s="58" customFormat="1" x14ac:dyDescent="0.25"/>
    <row r="35" s="58" customFormat="1" x14ac:dyDescent="0.25"/>
    <row r="36" s="58" customFormat="1" x14ac:dyDescent="0.25"/>
    <row r="37" s="58" customFormat="1" x14ac:dyDescent="0.25"/>
    <row r="38" s="58" customFormat="1" x14ac:dyDescent="0.25"/>
    <row r="39" s="58" customFormat="1" x14ac:dyDescent="0.25"/>
    <row r="40" s="58" customFormat="1" x14ac:dyDescent="0.25"/>
    <row r="41" s="58" customFormat="1" x14ac:dyDescent="0.25"/>
    <row r="42" s="58" customFormat="1" x14ac:dyDescent="0.25"/>
    <row r="43" s="58" customFormat="1" x14ac:dyDescent="0.25"/>
    <row r="44" s="58" customFormat="1" x14ac:dyDescent="0.25"/>
    <row r="45" s="58" customFormat="1" x14ac:dyDescent="0.25"/>
    <row r="46" s="58" customFormat="1" x14ac:dyDescent="0.25"/>
    <row r="47" s="58" customFormat="1" x14ac:dyDescent="0.25"/>
    <row r="48" s="58" customFormat="1" x14ac:dyDescent="0.25"/>
    <row r="49" s="58" customFormat="1" x14ac:dyDescent="0.25"/>
    <row r="50" s="58" customFormat="1" x14ac:dyDescent="0.25"/>
    <row r="51" s="58" customFormat="1" x14ac:dyDescent="0.25"/>
    <row r="52" s="58" customFormat="1" x14ac:dyDescent="0.25"/>
    <row r="53" s="58" customFormat="1" x14ac:dyDescent="0.25"/>
    <row r="54" s="58" customFormat="1" x14ac:dyDescent="0.25"/>
    <row r="55" s="58" customFormat="1" x14ac:dyDescent="0.25"/>
    <row r="56" s="58" customFormat="1" x14ac:dyDescent="0.25"/>
    <row r="57" s="58" customFormat="1" x14ac:dyDescent="0.25"/>
    <row r="58" s="58" customFormat="1" x14ac:dyDescent="0.25"/>
    <row r="59" s="58" customFormat="1" x14ac:dyDescent="0.25"/>
    <row r="60" s="58" customFormat="1" x14ac:dyDescent="0.25"/>
    <row r="61" s="58" customFormat="1" x14ac:dyDescent="0.25"/>
    <row r="62" s="58" customFormat="1" x14ac:dyDescent="0.25"/>
  </sheetData>
  <sheetProtection algorithmName="SHA-512" hashValue="/rysME1MX6ojUruZABS+W6K0RgDedFwRLwDgExzkRGDAK5pZJ9OsqMsxb2gF906OPUHQVnSIcCjzb68VQq0WqA==" saltValue="nJ4K2dpLDmt8wk3FmLHzPw==" spinCount="100000" sheet="1" objects="1" scenarios="1"/>
  <mergeCells count="3">
    <mergeCell ref="B3:M3"/>
    <mergeCell ref="O3:Y3"/>
    <mergeCell ref="B23:C23"/>
  </mergeCells>
  <phoneticPr fontId="5" type="noConversion"/>
  <dataValidations disablePrompts="1" count="13">
    <dataValidation allowBlank="1" showInputMessage="1" showErrorMessage="1" promptTitle="January" sqref="B5:B19 O5:O12 O14:O18" xr:uid="{00000000-0002-0000-0400-000000000000}"/>
    <dataValidation allowBlank="1" showInputMessage="1" showErrorMessage="1" promptTitle="February" sqref="C5:C19 P5:P12 P14:P19 D13:M13 Q17:Z17 D17:M17 D19:M19 O19 Q19:Z19" xr:uid="{00000000-0002-0000-0400-000001000000}"/>
    <dataValidation allowBlank="1" showInputMessage="1" showErrorMessage="1" promptTitle="March" sqref="D18 Q5:Q12 D5:D12 D14:D16 Q14:Q16 Q18" xr:uid="{00000000-0002-0000-0400-000002000000}"/>
    <dataValidation allowBlank="1" showInputMessage="1" showErrorMessage="1" promptTitle="April" sqref="E18 R5:R12 E5:E12 E14:E16 R14:R16 R18" xr:uid="{00000000-0002-0000-0400-000003000000}"/>
    <dataValidation allowBlank="1" showInputMessage="1" showErrorMessage="1" promptTitle="May" sqref="F18 S5:S12 F5:F12 F14:F16 S14:S16 S18" xr:uid="{00000000-0002-0000-0400-000004000000}"/>
    <dataValidation allowBlank="1" showInputMessage="1" showErrorMessage="1" promptTitle="June" sqref="G18 T5:T12 G5:G12 G14:G16 T14:T16 T18" xr:uid="{00000000-0002-0000-0400-000005000000}"/>
    <dataValidation allowBlank="1" showInputMessage="1" showErrorMessage="1" promptTitle="July" sqref="H18 U5:U12 H5:H12 H14:H16 U14:U16 U18" xr:uid="{00000000-0002-0000-0400-000006000000}"/>
    <dataValidation allowBlank="1" showInputMessage="1" showErrorMessage="1" promptTitle="August" sqref="I18 V5:V12 I5:I12 I14:I16 V14:V16 V18" xr:uid="{00000000-0002-0000-0400-000007000000}"/>
    <dataValidation allowBlank="1" showInputMessage="1" showErrorMessage="1" promptTitle="September" sqref="J18 W5:W12 J5:J12 J14:J16 W14:W16 W18" xr:uid="{00000000-0002-0000-0400-000008000000}"/>
    <dataValidation allowBlank="1" showInputMessage="1" showErrorMessage="1" promptTitle="October" sqref="K18 X5:X12 K5:K12 K14:K16 X14:X16 X18" xr:uid="{00000000-0002-0000-0400-000009000000}"/>
    <dataValidation allowBlank="1" showInputMessage="1" showErrorMessage="1" promptTitle="November" sqref="O13:X13 L18 Z13 L5:L12 L14:L16 Y5:Y16 Y18" xr:uid="{00000000-0002-0000-0400-00000A000000}"/>
    <dataValidation allowBlank="1" showInputMessage="1" showErrorMessage="1" promptTitle="December" sqref="M18 Z5:Z12 M5:M12 M14:M16 Z14:Z16 Z18" xr:uid="{00000000-0002-0000-0400-00000B000000}"/>
    <dataValidation allowBlank="1" showErrorMessage="1" sqref="A2" xr:uid="{00000000-0002-0000-0400-00000C000000}"/>
  </dataValidations>
  <pageMargins left="0.44" right="0.35" top="1" bottom="1" header="0.5" footer="0.5"/>
  <pageSetup orientation="landscape" r:id="rId1"/>
  <headerFooter alignWithMargins="0">
    <oddFooter>&amp;LVR1805-1 (08/22)&amp;C&amp;A&amp;R&amp;P of &amp;N</oddFooter>
  </headerFooter>
  <colBreaks count="1" manualBreakCount="1">
    <brk id="14" min="1" max="1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91984A3BD07E438BCF27F0A0E4CC59" ma:contentTypeVersion="7" ma:contentTypeDescription="Create a new document." ma:contentTypeScope="" ma:versionID="caa86c92a2328c08774c05f444696d39">
  <xsd:schema xmlns:xsd="http://www.w3.org/2001/XMLSchema" xmlns:xs="http://www.w3.org/2001/XMLSchema" xmlns:p="http://schemas.microsoft.com/office/2006/metadata/properties" xmlns:ns2="6bfde61a-94c1-42db-b4d1-79e5b3c6adc0" targetNamespace="http://schemas.microsoft.com/office/2006/metadata/properties" ma:root="true" ma:fieldsID="1fa91fbc550d7d01e65c5722ba40ad62" ns2:_="">
    <xsd:import namespace="6bfde61a-94c1-42db-b4d1-79e5b3c6adc0"/>
    <xsd:element name="properties">
      <xsd:complexType>
        <xsd:sequence>
          <xsd:element name="documentManagement">
            <xsd:complexType>
              <xsd:all>
                <xsd:element ref="ns2:Comments" minOccurs="0"/>
                <xsd:element ref="ns2:MediaServiceMetadata" minOccurs="0"/>
                <xsd:element ref="ns2:MediaServiceFastMetadata" minOccurs="0"/>
                <xsd:element ref="ns2:Assignedto" minOccurs="0"/>
                <xsd:element ref="ns2:CheckedO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fde61a-94c1-42db-b4d1-79e5b3c6adc0" elementFormDefault="qualified">
    <xsd:import namespace="http://schemas.microsoft.com/office/2006/documentManagement/types"/>
    <xsd:import namespace="http://schemas.microsoft.com/office/infopath/2007/PartnerControls"/>
    <xsd:element name="Comments" ma:index="8" nillable="true" ma:displayName="Revision Desc" ma:format="Dropdown" ma:internalName="Comments">
      <xsd:simpleType>
        <xsd:restriction base="dms:Note">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Assignedto" ma:index="11" nillable="true" ma:displayName="Assigned to" ma:format="Dropdown" ma:list="UserInfo" ma:SharePointGroup="0"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heckedOut" ma:index="12" nillable="true" ma:displayName="Checked Out" ma:format="Dropdown" ma:internalName="CheckedOu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heckedOut xmlns="6bfde61a-94c1-42db-b4d1-79e5b3c6adc0" xsi:nil="true"/>
    <Assignedto xmlns="6bfde61a-94c1-42db-b4d1-79e5b3c6adc0">
      <UserInfo>
        <DisplayName>LaCour,Laura</DisplayName>
        <AccountId>93</AccountId>
        <AccountType/>
      </UserInfo>
    </Assignedto>
    <Comments xmlns="6bfde61a-94c1-42db-b4d1-79e5b3c6adc0">Revised to update the formula within the form.</Comments>
  </documentManagement>
</p:properties>
</file>

<file path=customXml/itemProps1.xml><?xml version="1.0" encoding="utf-8"?>
<ds:datastoreItem xmlns:ds="http://schemas.openxmlformats.org/officeDocument/2006/customXml" ds:itemID="{56559A71-EADD-416F-8D02-E9621E1C4853}">
  <ds:schemaRefs>
    <ds:schemaRef ds:uri="http://schemas.microsoft.com/sharepoint/v3/contenttype/forms"/>
  </ds:schemaRefs>
</ds:datastoreItem>
</file>

<file path=customXml/itemProps2.xml><?xml version="1.0" encoding="utf-8"?>
<ds:datastoreItem xmlns:ds="http://schemas.openxmlformats.org/officeDocument/2006/customXml" ds:itemID="{5E7F38BC-AD1C-4603-A69A-770294E051B3}"/>
</file>

<file path=customXml/itemProps3.xml><?xml version="1.0" encoding="utf-8"?>
<ds:datastoreItem xmlns:ds="http://schemas.openxmlformats.org/officeDocument/2006/customXml" ds:itemID="{CBF25178-401C-487E-9EA1-29C32D86242B}">
  <ds:schemaRefs>
    <ds:schemaRef ds:uri="http://purl.org/dc/elements/1.1/"/>
    <ds:schemaRef ds:uri="http://schemas.openxmlformats.org/package/2006/metadata/core-properties"/>
    <ds:schemaRef ds:uri="http://purl.org/dc/terms/"/>
    <ds:schemaRef ds:uri="6bfde61a-94c1-42db-b4d1-79e5b3c6adc0"/>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 ds:uri="1c380cca-d2b6-43a2-a5be-ba1ac48a0a6e"/>
    <ds:schemaRef ds:uri="435dd9cf-6245-42f2-a423-92b0e583a43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23</vt:i4>
      </vt:variant>
    </vt:vector>
  </HeadingPairs>
  <TitlesOfParts>
    <vt:vector size="28" baseType="lpstr">
      <vt:lpstr>Financial Projection Signatures</vt:lpstr>
      <vt:lpstr>SSA Info</vt:lpstr>
      <vt:lpstr>Start-Up and Funding</vt:lpstr>
      <vt:lpstr>Projections</vt:lpstr>
      <vt:lpstr>Closure Analysis</vt:lpstr>
      <vt:lpstr>Projections!Benefits_Analysis_section</vt:lpstr>
      <vt:lpstr>Projections!Break_Even_Sales_section</vt:lpstr>
      <vt:lpstr>'Closure Analysis'!Cash_Flow_Analysis_section</vt:lpstr>
      <vt:lpstr>Projections!Cash_Flow_section</vt:lpstr>
      <vt:lpstr>'Closure Analysis'!Minimum_Wage_Analysis_section</vt:lpstr>
      <vt:lpstr>Projections!Personal_Living_section</vt:lpstr>
      <vt:lpstr>'Closure Analysis'!Print_Area</vt:lpstr>
      <vt:lpstr>'Financial Projection Signatures'!Print_Area</vt:lpstr>
      <vt:lpstr>Projections!Print_Area</vt:lpstr>
      <vt:lpstr>'SSA Info'!Print_Area</vt:lpstr>
      <vt:lpstr>'Start-Up and Funding'!Print_Area</vt:lpstr>
      <vt:lpstr>'Closure Analysis'!Print_Titles</vt:lpstr>
      <vt:lpstr>Projections!Print_Titles</vt:lpstr>
      <vt:lpstr>'Start-Up and Funding'!Print_Titles</vt:lpstr>
      <vt:lpstr>Projections!Profit_and_Loss_section</vt:lpstr>
      <vt:lpstr>RowTitle3</vt:lpstr>
      <vt:lpstr>Signature_Page</vt:lpstr>
      <vt:lpstr>'SSA Info'!Social_Security_Disability_Insurance_section</vt:lpstr>
      <vt:lpstr>'SSA Info'!Supplemental_Security_Income_section</vt:lpstr>
      <vt:lpstr>Title4</vt:lpstr>
      <vt:lpstr>Title5</vt:lpstr>
      <vt:lpstr>'Start-Up and Funding'!Total_Start_Up_and_Funding_Requirements</vt:lpstr>
      <vt:lpstr>'Start-Up and Funding'!Totals_section</vt:lpstr>
    </vt:vector>
  </TitlesOfParts>
  <Company>SCORE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VR1805-1 Self-Employment Financial Projections (Statutory Blindness)</dc:title>
  <dc:creator>Dave</dc:creator>
  <cp:lastModifiedBy>LaCour,Laura</cp:lastModifiedBy>
  <cp:lastPrinted>2022-04-21T00:51:54Z</cp:lastPrinted>
  <dcterms:created xsi:type="dcterms:W3CDTF">2001-02-14T23:59:14Z</dcterms:created>
  <dcterms:modified xsi:type="dcterms:W3CDTF">2022-11-29T16:57:48Z</dcterms:modified>
  <cp:contentStatus>Submitted to Web Admin</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TC010175131033</vt:lpwstr>
  </property>
  <property fmtid="{D5CDD505-2E9C-101B-9397-08002B2CF9AE}" pid="3" name="ContentTypeId">
    <vt:lpwstr>0x0101000891984A3BD07E438BCF27F0A0E4CC59</vt:lpwstr>
  </property>
  <property fmtid="{D5CDD505-2E9C-101B-9397-08002B2CF9AE}" pid="4" name="MediaServiceImageTags">
    <vt:lpwstr/>
  </property>
</Properties>
</file>